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tabRatio="775"/>
  </bookViews>
  <sheets>
    <sheet name="16-илова 1-жадвал" sheetId="1" r:id="rId1"/>
    <sheet name="16.1-илова" sheetId="2" r:id="rId2"/>
    <sheet name="16-илова 2-жадвал" sheetId="4" r:id="rId3"/>
    <sheet name="16.2-илова" sheetId="3" r:id="rId4"/>
  </sheets>
  <externalReferences>
    <externalReference r:id="rId5"/>
    <externalReference r:id="rId6"/>
    <externalReference r:id="rId7"/>
  </externalReferences>
  <definedNames>
    <definedName name="_xlnm.Print_Titles" localSheetId="3">'16.2-илова'!$3:$4</definedName>
    <definedName name="_xlnm.Print_Area" localSheetId="0">'16-илова 1-жадвал'!$A$1:$C$18</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24519"/>
</workbook>
</file>

<file path=xl/calcChain.xml><?xml version="1.0" encoding="utf-8"?>
<calcChain xmlns="http://schemas.openxmlformats.org/spreadsheetml/2006/main">
  <c r="L7" i="3"/>
  <c r="L6"/>
  <c r="L5"/>
  <c r="H8" i="2" l="1"/>
  <c r="I12" l="1"/>
  <c r="C12" i="1"/>
  <c r="D13" i="2"/>
  <c r="H6" l="1"/>
  <c r="I6" s="1"/>
  <c r="H5"/>
  <c r="H13" s="1"/>
  <c r="H9" l="1"/>
  <c r="K8" i="3" l="1"/>
  <c r="J8"/>
  <c r="I8"/>
  <c r="H8"/>
  <c r="C15" i="4" l="1"/>
  <c r="F15" l="1"/>
  <c r="G13" i="2"/>
  <c r="F13"/>
  <c r="E13"/>
  <c r="I11"/>
  <c r="I10"/>
  <c r="I9"/>
  <c r="I8"/>
  <c r="I5"/>
  <c r="L8" i="3" l="1"/>
  <c r="I7" i="2"/>
  <c r="I13"/>
</calcChain>
</file>

<file path=xl/sharedStrings.xml><?xml version="1.0" encoding="utf-8"?>
<sst xmlns="http://schemas.openxmlformats.org/spreadsheetml/2006/main" count="109" uniqueCount="88">
  <si>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</si>
  <si>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</si>
  <si>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</si>
  <si>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</si>
  <si>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</si>
  <si>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</si>
  <si>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</si>
  <si>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</si>
  <si>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</si>
  <si>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</si>
  <si>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1-жадвал</t>
  </si>
  <si>
    <t>Бажарилган тадбирлар номи</t>
  </si>
  <si>
    <t>кўрсаткичлар</t>
  </si>
  <si>
    <t>ўлчов бирлиги</t>
  </si>
  <si>
    <t>миқдори</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</si>
  <si>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</si>
  <si>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</si>
  <si>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</si>
  <si>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</si>
  <si>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</si>
  <si>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</si>
  <si>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</si>
  <si>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</si>
  <si>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</si>
  <si>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</si>
  <si>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</si>
  <si>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</si>
  <si>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</si>
  <si>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</si>
  <si>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</si>
  <si>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</si>
  <si>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</si>
  <si>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</si>
  <si>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</si>
  <si>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</si>
  <si>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</si>
  <si>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</si>
  <si>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</si>
  <si>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</si>
  <si>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эркин қолдиқ маблағлари</t>
  </si>
  <si>
    <t>даромадларнинг ҳисобот чораклари якунлари бўйича аниқланадиган прогноздан ошириб бажарилган қисми</t>
  </si>
  <si>
    <t>давлат даромадига ўтказилган мол-мулкни реализация қилишдан тушган тушумлар</t>
  </si>
  <si>
    <t>электрон савдо майдончасида ер участкаларига бўлган ҳуқуқларни сотишдан тушган маблағлар</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</si>
  <si>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</si>
  <si>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</si>
  <si>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</si>
  <si>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</si>
  <si>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</si>
  <si>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</si>
  <si>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</si>
  <si>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</si>
  <si>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</si>
  <si>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</si>
  <si>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</si>
  <si>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</si>
  <si>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</si>
  <si>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</si>
  <si>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</si>
  <si>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</si>
  <si>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</si>
  <si>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</si>
  <si>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</si>
  <si>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</si>
  <si>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</si>
  <si>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2024 йил 1-мавсум Ташаббусли бюджетлаштириш натижалари бўйича</t>
  </si>
  <si>
    <t>01.04.2024йил</t>
  </si>
  <si>
    <t>2024 йил 1-мавсум "Фуқаролар ташаббуси жамғармаси" маблағларини шакллантирилиши юзасидан
МАЪЛУМОТ</t>
  </si>
  <si>
    <t>3.3.</t>
  </si>
  <si>
    <t>3.4.</t>
  </si>
  <si>
    <t>3.5.</t>
  </si>
  <si>
    <t>Туман (шаҳар) бюджетининг тасдиқланган ички йўлларни таъмирлаш харажатлари 100 фоиз қисми миқдорида ажратиладиган маблағлар</t>
  </si>
  <si>
    <t>2023 йил 2-мавсум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</si>
  <si>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2023 йил 2-мавсум"Фуқаролар ташаббуси жамғармаси" маблағларини шакллантирилиши юзасидан</t>
  </si>
  <si>
    <t>Уйчи туман</t>
  </si>
  <si>
    <t xml:space="preserve">Уйчи туман иқтисодиёт ва молия бўлими бошлиғи </t>
  </si>
  <si>
    <t>Уйчи туман иқтисодиёт ва молия бош мутахассиси</t>
  </si>
  <si>
    <t xml:space="preserve">Б.Холмирзаев </t>
  </si>
  <si>
    <t>Ф.Негматов</t>
  </si>
  <si>
    <t xml:space="preserve">Ф.Негматов </t>
  </si>
  <si>
    <t>Сарфланган маблағлар</t>
  </si>
  <si>
    <t>0018765007</t>
  </si>
  <si>
    <t>00114347007</t>
  </si>
  <si>
    <t>031292479007</t>
  </si>
  <si>
    <t xml:space="preserve">Kasb-hunarga yoʻnaltirish markaz i(oʻrtada fayesi bilan 2 ta oʻgʻil bolalar va 2 ta qiz bolalar uchun texnologiya xonasini qurish) qurish va maktabni zamonaviy stendlar bilan taʼminlash </t>
  </si>
  <si>
    <t>Уйчи туманидаги 40-ИДУМга 24х44 ўлчамда усти ёпиқ футбол мажмуаси, ювиниш ва кийиниш хоналари билан биргаликда. Умумлаштирилган усти очиқ ташқи баскетбол ва волейбол майдони. Ҳарбий тайёргарлик майдончаси барча кўрсатмалар асосида. Умумлашган спорт билан шуғулланиш майдончаси (турниклар, брусья, арқонга тортилиб чиқиш)</t>
  </si>
  <si>
    <t>Андижон кўчаси (Боғ кўча) ички йўўларини асфальтлаш</t>
  </si>
  <si>
    <t xml:space="preserve">                                     Уйчи туман иқтисодиёт ва молия бўлими бошлиғи </t>
  </si>
  <si>
    <t xml:space="preserve">                                    Уйчи туман иқтисодиёт ва молия бош мутахассиси</t>
  </si>
</sst>
</file>

<file path=xl/styles.xml><?xml version="1.0" encoding="utf-8"?>
<styleSheet xmlns="http://schemas.openxmlformats.org/spreadsheetml/2006/main">
  <numFmts count="4">
    <numFmt numFmtId="43" formatCode="_-* #,##0.00\ _₽_-;\-* #,##0.00\ _₽_-;_-* &quot;-&quot;??\ _₽_-;_-@_-"/>
    <numFmt numFmtId="164" formatCode="#,##0.0"/>
    <numFmt numFmtId="165" formatCode="_-* #,##0.0\ _₽_-;\-* #,##0.0\ _₽_-;_-* &quot;-&quot;??\ _₽_-;_-@_-"/>
    <numFmt numFmtId="166" formatCode="_-* #,##0.0\ _₽_-;\-* #,##0.0\ _₽_-;_-* &quot;-&quot;?\ _₽_-;_-@_-"/>
  </numFmts>
  <fonts count="18">
    <font>
      <sz val="11"/>
      <color theme="1"/>
      <name val="Calibri"/>
      <family val="2"/>
      <charset val="204"/>
      <scheme val="minor"/>
    </font>
    <font>
      <sz val="11"/>
      <color theme="1"/>
      <name val="Calibri"/>
      <family val="2"/>
      <charset val="204"/>
      <scheme val="minor"/>
    </font>
    <font>
      <b/>
      <sz val="12"/>
      <color rgb="FF002060"/>
      <name val="Times New Roman"/>
      <family val="1"/>
      <charset val="204"/>
    </font>
    <font>
      <sz val="12"/>
      <color rgb="FF002060"/>
      <name val="Times New Roman"/>
      <family val="1"/>
      <charset val="204"/>
    </font>
    <font>
      <sz val="11"/>
      <color rgb="FF002060"/>
      <name val="Times New Roman"/>
      <family val="1"/>
      <charset val="204"/>
    </font>
    <font>
      <b/>
      <sz val="14"/>
      <color rgb="FF002060"/>
      <name val="Times New Roman"/>
      <family val="1"/>
      <charset val="204"/>
    </font>
    <font>
      <sz val="14"/>
      <color rgb="FF002060"/>
      <name val="Times New Roman"/>
      <family val="1"/>
      <charset val="204"/>
    </font>
    <font>
      <b/>
      <sz val="16"/>
      <color rgb="FF002060"/>
      <name val="Times New Roman"/>
      <family val="1"/>
      <charset val="204"/>
    </font>
    <font>
      <b/>
      <sz val="18"/>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
      <sz val="12"/>
      <color rgb="FF000000"/>
      <name val="Arial"/>
      <family val="2"/>
      <charset val="204"/>
    </font>
    <font>
      <b/>
      <sz val="20"/>
      <color rgb="FF002060"/>
      <name val="Times New Roman"/>
      <family val="1"/>
      <charset val="204"/>
    </font>
    <font>
      <sz val="20"/>
      <color rgb="FF002060"/>
      <name val="Times New Roman"/>
      <family val="1"/>
      <charset val="204"/>
    </font>
    <font>
      <sz val="16"/>
      <color rgb="FF002060"/>
      <name val="Times New Roman"/>
      <family val="1"/>
      <charset val="204"/>
    </font>
    <font>
      <sz val="1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style="thin">
        <color rgb="FF002060"/>
      </left>
      <right/>
      <top style="medium">
        <color rgb="FF002060"/>
      </top>
      <bottom style="hair">
        <color rgb="FF002060"/>
      </bottom>
      <diagonal/>
    </border>
    <border>
      <left/>
      <right/>
      <top style="medium">
        <color rgb="FF002060"/>
      </top>
      <bottom style="hair">
        <color rgb="FF002060"/>
      </bottom>
      <diagonal/>
    </border>
    <border>
      <left/>
      <right style="medium">
        <color rgb="FF002060"/>
      </right>
      <top style="medium">
        <color rgb="FF002060"/>
      </top>
      <bottom style="hair">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 fillId="0" borderId="0"/>
    <xf numFmtId="0" fontId="11" fillId="0" borderId="0"/>
    <xf numFmtId="0" fontId="12" fillId="0" borderId="0"/>
    <xf numFmtId="0" fontId="1" fillId="0" borderId="0"/>
    <xf numFmtId="0" fontId="1" fillId="0" borderId="0"/>
    <xf numFmtId="43" fontId="1" fillId="0" borderId="0" applyFont="0" applyFill="0" applyBorder="0" applyAlignment="0" applyProtection="0"/>
  </cellStyleXfs>
  <cellXfs count="114">
    <xf numFmtId="0" fontId="0" fillId="0" borderId="0" xfId="0"/>
    <xf numFmtId="0" fontId="4" fillId="0" borderId="0" xfId="0" applyFont="1" applyAlignment="1">
      <alignment wrapText="1"/>
    </xf>
    <xf numFmtId="0" fontId="4" fillId="0" borderId="0" xfId="0" applyFont="1" applyAlignment="1">
      <alignment horizontal="right" wrapText="1"/>
    </xf>
    <xf numFmtId="0" fontId="4" fillId="0" borderId="0" xfId="0" applyFont="1"/>
    <xf numFmtId="0" fontId="4" fillId="2" borderId="0" xfId="0" applyFont="1" applyFill="1" applyBorder="1" applyAlignment="1">
      <alignment vertical="center" wrapText="1"/>
    </xf>
    <xf numFmtId="0" fontId="5"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2" borderId="5" xfId="0" applyFont="1" applyFill="1" applyBorder="1" applyAlignment="1">
      <alignment vertical="center" wrapText="1"/>
    </xf>
    <xf numFmtId="0" fontId="6" fillId="2" borderId="14" xfId="0" applyFont="1" applyFill="1" applyBorder="1" applyAlignment="1">
      <alignment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14" xfId="0" applyFont="1" applyFill="1" applyBorder="1" applyAlignment="1">
      <alignment vertical="center" wrapText="1"/>
    </xf>
    <xf numFmtId="0" fontId="6" fillId="2" borderId="11" xfId="0" applyFont="1" applyFill="1" applyBorder="1" applyAlignment="1">
      <alignment vertical="center" wrapText="1"/>
    </xf>
    <xf numFmtId="0" fontId="3" fillId="0" borderId="10" xfId="0" applyFont="1" applyBorder="1" applyAlignment="1">
      <alignment horizontal="center" vertical="center" wrapText="1"/>
    </xf>
    <xf numFmtId="164" fontId="4" fillId="0" borderId="1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164" fontId="6" fillId="2" borderId="12"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164" fontId="5" fillId="2" borderId="18"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15" fillId="0" borderId="0" xfId="0" applyFont="1" applyAlignment="1">
      <alignment horizontal="center"/>
    </xf>
    <xf numFmtId="0" fontId="14"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xf>
    <xf numFmtId="164" fontId="7" fillId="0" borderId="17" xfId="0" applyNumberFormat="1" applyFont="1" applyBorder="1" applyAlignment="1">
      <alignment horizontal="center" vertical="center" wrapText="1"/>
    </xf>
    <xf numFmtId="0" fontId="16" fillId="0" borderId="0" xfId="0" applyFont="1"/>
    <xf numFmtId="166" fontId="4" fillId="0" borderId="0" xfId="0" applyNumberFormat="1" applyFont="1"/>
    <xf numFmtId="0" fontId="8" fillId="0" borderId="0" xfId="0" applyFont="1" applyAlignment="1">
      <alignment horizontal="center" vertical="center" wrapText="1"/>
    </xf>
    <xf numFmtId="0" fontId="5" fillId="2" borderId="9" xfId="0" applyFont="1" applyFill="1" applyBorder="1" applyAlignment="1">
      <alignment horizontal="center" vertical="center" wrapText="1"/>
    </xf>
    <xf numFmtId="0" fontId="6" fillId="2" borderId="11" xfId="0" applyFont="1" applyFill="1" applyBorder="1" applyAlignment="1">
      <alignment vertical="center" wrapText="1"/>
    </xf>
    <xf numFmtId="0" fontId="5" fillId="0" borderId="0" xfId="0" applyFont="1" applyAlignment="1">
      <alignment horizontal="left" vertical="center" wrapText="1"/>
    </xf>
    <xf numFmtId="0" fontId="6" fillId="2" borderId="24" xfId="0" applyFont="1" applyFill="1" applyBorder="1" applyAlignment="1">
      <alignment horizontal="center" vertical="center" wrapText="1"/>
    </xf>
    <xf numFmtId="0" fontId="6" fillId="2" borderId="24" xfId="0" applyFont="1" applyFill="1" applyBorder="1" applyAlignment="1">
      <alignment vertical="center" wrapText="1"/>
    </xf>
    <xf numFmtId="165" fontId="13" fillId="2" borderId="24" xfId="0" applyNumberFormat="1" applyFont="1" applyFill="1" applyBorder="1" applyAlignment="1">
      <alignment horizontal="center" vertical="center" wrapText="1"/>
    </xf>
    <xf numFmtId="0" fontId="6" fillId="0" borderId="24" xfId="0" applyFont="1" applyBorder="1" applyAlignment="1">
      <alignment vertical="center" wrapText="1"/>
    </xf>
    <xf numFmtId="165" fontId="13" fillId="2" borderId="24" xfId="6"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4" xfId="0" applyFont="1" applyFill="1" applyBorder="1" applyAlignment="1">
      <alignment vertical="center" wrapText="1"/>
    </xf>
    <xf numFmtId="165" fontId="5" fillId="2" borderId="24" xfId="6" applyNumberFormat="1" applyFont="1" applyFill="1" applyBorder="1" applyAlignment="1">
      <alignment horizontal="center" vertical="center" wrapText="1"/>
    </xf>
    <xf numFmtId="165" fontId="4" fillId="0" borderId="0" xfId="0" applyNumberFormat="1" applyFont="1"/>
    <xf numFmtId="165" fontId="6" fillId="2" borderId="11" xfId="0" applyNumberFormat="1" applyFont="1" applyFill="1" applyBorder="1" applyAlignment="1">
      <alignment vertical="center" wrapText="1"/>
    </xf>
    <xf numFmtId="4" fontId="6" fillId="2" borderId="11" xfId="0" applyNumberFormat="1" applyFont="1" applyFill="1" applyBorder="1" applyAlignment="1">
      <alignment vertical="center" wrapText="1"/>
    </xf>
    <xf numFmtId="165" fontId="5" fillId="2" borderId="5" xfId="0" applyNumberFormat="1" applyFont="1" applyFill="1" applyBorder="1" applyAlignment="1">
      <alignment vertical="center" wrapText="1"/>
    </xf>
    <xf numFmtId="165" fontId="6" fillId="2" borderId="5" xfId="6" applyNumberFormat="1" applyFont="1" applyFill="1" applyBorder="1" applyAlignment="1">
      <alignment vertical="center" wrapText="1"/>
    </xf>
    <xf numFmtId="165" fontId="6" fillId="2" borderId="5" xfId="0" applyNumberFormat="1" applyFont="1" applyFill="1" applyBorder="1" applyAlignment="1">
      <alignment vertical="center" wrapText="1"/>
    </xf>
    <xf numFmtId="165" fontId="5" fillId="2" borderId="17" xfId="6" applyNumberFormat="1" applyFont="1" applyFill="1" applyBorder="1" applyAlignment="1">
      <alignment vertical="center" wrapText="1"/>
    </xf>
    <xf numFmtId="49" fontId="17" fillId="0" borderId="24" xfId="0" applyNumberFormat="1" applyFont="1" applyFill="1" applyBorder="1" applyAlignment="1">
      <alignment horizontal="center" vertical="center" wrapText="1"/>
    </xf>
    <xf numFmtId="49" fontId="17" fillId="0" borderId="25" xfId="0" applyNumberFormat="1" applyFont="1" applyFill="1" applyBorder="1" applyAlignment="1">
      <alignment horizontal="center" vertical="center" wrapText="1"/>
    </xf>
    <xf numFmtId="3" fontId="17" fillId="0" borderId="24" xfId="0" applyNumberFormat="1" applyFont="1" applyFill="1" applyBorder="1" applyAlignment="1">
      <alignment horizontal="center" vertical="center" wrapText="1"/>
    </xf>
    <xf numFmtId="3" fontId="17" fillId="0" borderId="25" xfId="0" applyNumberFormat="1" applyFont="1" applyFill="1" applyBorder="1" applyAlignment="1">
      <alignment horizontal="center" vertical="center" wrapText="1"/>
    </xf>
    <xf numFmtId="164" fontId="17" fillId="0" borderId="24" xfId="0" applyNumberFormat="1" applyFont="1" applyFill="1" applyBorder="1" applyAlignment="1">
      <alignment horizontal="center" vertical="center" wrapText="1"/>
    </xf>
    <xf numFmtId="164" fontId="17" fillId="3" borderId="24" xfId="0" applyNumberFormat="1" applyFont="1" applyFill="1" applyBorder="1" applyAlignment="1">
      <alignment horizontal="center" vertical="center" wrapText="1"/>
    </xf>
    <xf numFmtId="3" fontId="3" fillId="0" borderId="24" xfId="0" applyNumberFormat="1" applyFont="1" applyBorder="1" applyAlignment="1">
      <alignment horizontal="center" vertical="center" wrapText="1"/>
    </xf>
    <xf numFmtId="0" fontId="17" fillId="0" borderId="24" xfId="0" applyFont="1" applyFill="1" applyBorder="1" applyAlignment="1">
      <alignment horizontal="center" vertical="center" wrapText="1"/>
    </xf>
    <xf numFmtId="164" fontId="4" fillId="0" borderId="2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3" fillId="0" borderId="11" xfId="0" applyNumberFormat="1" applyFont="1" applyBorder="1" applyAlignment="1">
      <alignment horizontal="center" vertical="center" wrapText="1"/>
    </xf>
    <xf numFmtId="3" fontId="17" fillId="0" borderId="26" xfId="0" applyNumberFormat="1" applyFont="1" applyFill="1" applyBorder="1" applyAlignment="1">
      <alignment horizontal="center" vertical="center" wrapText="1"/>
    </xf>
    <xf numFmtId="0" fontId="17" fillId="0" borderId="26" xfId="0" applyFont="1" applyFill="1" applyBorder="1" applyAlignment="1">
      <alignment horizontal="center" vertical="center" wrapText="1"/>
    </xf>
    <xf numFmtId="164" fontId="17" fillId="0" borderId="26" xfId="0" applyNumberFormat="1" applyFont="1" applyFill="1" applyBorder="1" applyAlignment="1">
      <alignment horizontal="center" vertical="center" wrapText="1"/>
    </xf>
    <xf numFmtId="164" fontId="17" fillId="3" borderId="26" xfId="0" applyNumberFormat="1" applyFont="1" applyFill="1" applyBorder="1" applyAlignment="1">
      <alignment horizontal="center" vertical="center" wrapText="1"/>
    </xf>
    <xf numFmtId="0" fontId="5" fillId="2" borderId="24"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2" borderId="11" xfId="0" applyFont="1" applyFill="1" applyBorder="1" applyAlignment="1">
      <alignment vertical="center" wrapText="1"/>
    </xf>
    <xf numFmtId="0" fontId="6" fillId="2" borderId="5" xfId="0" applyFont="1" applyFill="1" applyBorder="1" applyAlignment="1">
      <alignment vertical="center" wrapText="1"/>
    </xf>
    <xf numFmtId="0" fontId="5"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0" xfId="0" applyFont="1" applyAlignment="1">
      <alignment horizontal="left" vertical="center" wrapText="1"/>
    </xf>
    <xf numFmtId="0" fontId="5" fillId="2" borderId="16" xfId="0" applyFont="1" applyFill="1" applyBorder="1" applyAlignment="1">
      <alignment horizontal="center" vertical="center" wrapText="1"/>
    </xf>
    <xf numFmtId="0" fontId="14" fillId="0" borderId="0" xfId="0" applyFont="1" applyAlignment="1">
      <alignment horizontal="left"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cellXfs>
  <cellStyles count="7">
    <cellStyle name="Обычный" xfId="0" builtinId="0"/>
    <cellStyle name="Обычный 2" xfId="1"/>
    <cellStyle name="Обычный 2 2" xfId="3"/>
    <cellStyle name="Обычный 3" xfId="2"/>
    <cellStyle name="Обычный 4" xfId="4"/>
    <cellStyle name="Обычный 5" xfId="5"/>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2.201\Set_moliya\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4.12.201\Set_moliya\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18"/>
  <sheetViews>
    <sheetView tabSelected="1" view="pageBreakPreview" topLeftCell="A6" zoomScaleSheetLayoutView="100" workbookViewId="0">
      <selection activeCell="C9" sqref="C9:C11"/>
    </sheetView>
  </sheetViews>
  <sheetFormatPr defaultColWidth="57.5703125" defaultRowHeight="15"/>
  <cols>
    <col min="1" max="1" width="7.28515625" style="1" customWidth="1"/>
    <col min="2" max="2" width="111.140625" style="1" customWidth="1"/>
    <col min="3" max="3" width="33.42578125" style="1" customWidth="1"/>
    <col min="4" max="7" width="11.42578125" style="1" customWidth="1"/>
    <col min="8" max="16384" width="57.5703125" style="1"/>
  </cols>
  <sheetData>
    <row r="1" spans="1:3" ht="45" customHeight="1">
      <c r="A1" s="87" t="s">
        <v>64</v>
      </c>
      <c r="B1" s="87"/>
      <c r="C1" s="87"/>
    </row>
    <row r="2" spans="1:3" ht="20.25">
      <c r="A2" s="87" t="s">
        <v>63</v>
      </c>
      <c r="B2" s="87"/>
      <c r="C2" s="87"/>
    </row>
    <row r="3" spans="1:3" ht="20.25">
      <c r="A3" s="36"/>
      <c r="B3" s="42" t="s">
        <v>73</v>
      </c>
      <c r="C3" s="36" t="s">
        <v>65</v>
      </c>
    </row>
    <row r="4" spans="1:3" ht="32.25" customHeight="1">
      <c r="C4" s="2" t="s">
        <v>10</v>
      </c>
    </row>
    <row r="5" spans="1:3" ht="27" customHeight="1">
      <c r="A5" s="86" t="s">
        <v>0</v>
      </c>
      <c r="B5" s="86" t="s">
        <v>1</v>
      </c>
      <c r="C5" s="86" t="s">
        <v>60</v>
      </c>
    </row>
    <row r="6" spans="1:3" ht="28.5" customHeight="1">
      <c r="A6" s="86"/>
      <c r="B6" s="86"/>
      <c r="C6" s="86"/>
    </row>
    <row r="7" spans="1:3" ht="48" customHeight="1">
      <c r="A7" s="55">
        <v>1</v>
      </c>
      <c r="B7" s="56" t="s">
        <v>2</v>
      </c>
      <c r="C7" s="57">
        <v>1917.3</v>
      </c>
    </row>
    <row r="8" spans="1:3" ht="40.5" customHeight="1">
      <c r="A8" s="55">
        <v>2</v>
      </c>
      <c r="B8" s="58" t="s">
        <v>3</v>
      </c>
      <c r="C8" s="59">
        <v>3523.7</v>
      </c>
    </row>
    <row r="9" spans="1:3" ht="37.5">
      <c r="A9" s="55">
        <v>3</v>
      </c>
      <c r="B9" s="58" t="s">
        <v>4</v>
      </c>
      <c r="C9" s="57"/>
    </row>
    <row r="10" spans="1:3" ht="37.5">
      <c r="A10" s="60" t="s">
        <v>5</v>
      </c>
      <c r="B10" s="61" t="s">
        <v>6</v>
      </c>
      <c r="C10" s="57"/>
    </row>
    <row r="11" spans="1:3" ht="37.5">
      <c r="A11" s="60" t="s">
        <v>7</v>
      </c>
      <c r="B11" s="61" t="s">
        <v>8</v>
      </c>
      <c r="C11" s="57"/>
    </row>
    <row r="12" spans="1:3" ht="42.75" customHeight="1">
      <c r="A12" s="55">
        <v>4</v>
      </c>
      <c r="B12" s="56" t="s">
        <v>9</v>
      </c>
      <c r="C12" s="62">
        <f>+C7+C8-C9</f>
        <v>5441</v>
      </c>
    </row>
    <row r="16" spans="1:3" ht="18.75">
      <c r="B16" s="38" t="s">
        <v>74</v>
      </c>
      <c r="C16" s="38" t="s">
        <v>76</v>
      </c>
    </row>
    <row r="17" spans="2:3" ht="18.75">
      <c r="B17" s="38"/>
      <c r="C17" s="38"/>
    </row>
    <row r="18" spans="2:3" ht="18.75">
      <c r="B18" s="38" t="s">
        <v>75</v>
      </c>
      <c r="C18" s="38" t="s">
        <v>77</v>
      </c>
    </row>
  </sheetData>
  <mergeCells count="5">
    <mergeCell ref="C5:C6"/>
    <mergeCell ref="A5:A6"/>
    <mergeCell ref="B5:B6"/>
    <mergeCell ref="A1:C1"/>
    <mergeCell ref="A2:C2"/>
  </mergeCells>
  <printOptions horizontalCentered="1"/>
  <pageMargins left="0.39370078740157483" right="0.39370078740157483" top="0.39370078740157483" bottom="0.3937007874015748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dimension ref="A1:J22"/>
  <sheetViews>
    <sheetView view="pageBreakPreview" topLeftCell="C8" zoomScale="85" zoomScaleSheetLayoutView="85" workbookViewId="0">
      <selection activeCell="E15" sqref="E15"/>
    </sheetView>
  </sheetViews>
  <sheetFormatPr defaultRowHeight="15"/>
  <cols>
    <col min="1" max="1" width="6.28515625" style="3" customWidth="1"/>
    <col min="2" max="2" width="13.42578125" style="3" customWidth="1"/>
    <col min="3" max="3" width="49.28515625" style="3" customWidth="1"/>
    <col min="4" max="7" width="19.5703125" style="3" customWidth="1"/>
    <col min="8" max="8" width="34.42578125" style="3" customWidth="1"/>
    <col min="9" max="9" width="24" style="3" customWidth="1"/>
    <col min="10" max="10" width="32.28515625" style="3" customWidth="1"/>
    <col min="11" max="13" width="9.140625" style="3"/>
    <col min="14" max="14" width="23" style="3" customWidth="1"/>
    <col min="15" max="16384" width="9.140625" style="3"/>
  </cols>
  <sheetData>
    <row r="1" spans="1:10" ht="52.5" customHeight="1">
      <c r="A1" s="88" t="s">
        <v>66</v>
      </c>
      <c r="B1" s="88"/>
      <c r="C1" s="88"/>
      <c r="D1" s="88"/>
      <c r="E1" s="88"/>
      <c r="F1" s="88"/>
      <c r="G1" s="88"/>
      <c r="H1" s="88"/>
      <c r="I1" s="88"/>
      <c r="J1" s="88"/>
    </row>
    <row r="2" spans="1:10" ht="15.75" thickBot="1">
      <c r="A2" s="4"/>
      <c r="B2" s="4"/>
      <c r="C2" s="4"/>
      <c r="D2" s="4"/>
      <c r="E2" s="4"/>
      <c r="F2" s="4"/>
      <c r="G2" s="4"/>
      <c r="H2" s="4"/>
    </row>
    <row r="3" spans="1:10" ht="68.25" customHeight="1">
      <c r="A3" s="94" t="s">
        <v>0</v>
      </c>
      <c r="B3" s="96" t="s">
        <v>28</v>
      </c>
      <c r="C3" s="96"/>
      <c r="D3" s="96" t="s">
        <v>29</v>
      </c>
      <c r="E3" s="96"/>
      <c r="F3" s="96"/>
      <c r="G3" s="96"/>
      <c r="H3" s="96" t="s">
        <v>30</v>
      </c>
      <c r="I3" s="96" t="s">
        <v>31</v>
      </c>
      <c r="J3" s="98" t="s">
        <v>32</v>
      </c>
    </row>
    <row r="4" spans="1:10" ht="54.75" customHeight="1" thickBot="1">
      <c r="A4" s="95"/>
      <c r="B4" s="97"/>
      <c r="C4" s="97"/>
      <c r="D4" s="5" t="s">
        <v>33</v>
      </c>
      <c r="E4" s="5" t="s">
        <v>34</v>
      </c>
      <c r="F4" s="5" t="s">
        <v>35</v>
      </c>
      <c r="G4" s="5" t="s">
        <v>36</v>
      </c>
      <c r="H4" s="97"/>
      <c r="I4" s="97"/>
      <c r="J4" s="99"/>
    </row>
    <row r="5" spans="1:10" ht="56.25" customHeight="1">
      <c r="A5" s="20">
        <v>1</v>
      </c>
      <c r="B5" s="89" t="s">
        <v>37</v>
      </c>
      <c r="C5" s="89"/>
      <c r="D5" s="64">
        <v>12339.6</v>
      </c>
      <c r="E5" s="65"/>
      <c r="F5" s="65"/>
      <c r="G5" s="65"/>
      <c r="H5" s="64">
        <f>+D5</f>
        <v>12339.6</v>
      </c>
      <c r="I5" s="53">
        <f>+H5-SUM(D5:G5)</f>
        <v>0</v>
      </c>
      <c r="J5" s="8"/>
    </row>
    <row r="6" spans="1:10" ht="56.25" customHeight="1">
      <c r="A6" s="20">
        <v>2</v>
      </c>
      <c r="B6" s="89" t="s">
        <v>70</v>
      </c>
      <c r="C6" s="89"/>
      <c r="D6" s="64">
        <v>4000</v>
      </c>
      <c r="E6" s="65"/>
      <c r="F6" s="65"/>
      <c r="G6" s="65"/>
      <c r="H6" s="64">
        <f>+D6</f>
        <v>4000</v>
      </c>
      <c r="I6" s="53">
        <f>+H6-SUM(D6:G6)</f>
        <v>0</v>
      </c>
      <c r="J6" s="8"/>
    </row>
    <row r="7" spans="1:10" ht="56.25" customHeight="1">
      <c r="A7" s="21">
        <v>3</v>
      </c>
      <c r="B7" s="90" t="s">
        <v>38</v>
      </c>
      <c r="C7" s="90"/>
      <c r="D7" s="66">
        <v>0</v>
      </c>
      <c r="E7" s="66"/>
      <c r="F7" s="66"/>
      <c r="G7" s="66"/>
      <c r="H7" s="66"/>
      <c r="I7" s="53">
        <f t="shared" ref="I7:I13" si="0">+H7-SUM(D7:G7)</f>
        <v>0</v>
      </c>
      <c r="J7" s="11"/>
    </row>
    <row r="8" spans="1:10" ht="56.25" customHeight="1">
      <c r="A8" s="22" t="s">
        <v>5</v>
      </c>
      <c r="B8" s="92"/>
      <c r="C8" s="24" t="s">
        <v>39</v>
      </c>
      <c r="D8" s="67">
        <v>770.3</v>
      </c>
      <c r="E8" s="24"/>
      <c r="F8" s="24"/>
      <c r="G8" s="24"/>
      <c r="H8" s="67">
        <f>+D8</f>
        <v>770.3</v>
      </c>
      <c r="I8" s="53">
        <f t="shared" si="0"/>
        <v>0</v>
      </c>
      <c r="J8" s="11"/>
    </row>
    <row r="9" spans="1:10" ht="56.25" customHeight="1">
      <c r="A9" s="22" t="s">
        <v>7</v>
      </c>
      <c r="B9" s="92"/>
      <c r="C9" s="24" t="s">
        <v>40</v>
      </c>
      <c r="D9" s="67"/>
      <c r="E9" s="68"/>
      <c r="F9" s="24"/>
      <c r="G9" s="24"/>
      <c r="H9" s="67">
        <f>+D9+E9</f>
        <v>0</v>
      </c>
      <c r="I9" s="53">
        <f t="shared" si="0"/>
        <v>0</v>
      </c>
      <c r="J9" s="11"/>
    </row>
    <row r="10" spans="1:10" ht="56.25" customHeight="1">
      <c r="A10" s="22" t="s">
        <v>67</v>
      </c>
      <c r="B10" s="92"/>
      <c r="C10" s="24" t="s">
        <v>41</v>
      </c>
      <c r="D10" s="24"/>
      <c r="E10" s="24"/>
      <c r="F10" s="24"/>
      <c r="G10" s="24"/>
      <c r="H10" s="24"/>
      <c r="I10" s="53">
        <f t="shared" si="0"/>
        <v>0</v>
      </c>
      <c r="J10" s="11"/>
    </row>
    <row r="11" spans="1:10" ht="56.25" customHeight="1">
      <c r="A11" s="22" t="s">
        <v>68</v>
      </c>
      <c r="B11" s="92"/>
      <c r="C11" s="24" t="s">
        <v>42</v>
      </c>
      <c r="D11" s="24"/>
      <c r="E11" s="24"/>
      <c r="F11" s="24"/>
      <c r="G11" s="24"/>
      <c r="H11" s="24"/>
      <c r="I11" s="53">
        <f t="shared" si="0"/>
        <v>0</v>
      </c>
      <c r="J11" s="11"/>
    </row>
    <row r="12" spans="1:10" ht="56.25" customHeight="1" thickBot="1">
      <c r="A12" s="23" t="s">
        <v>69</v>
      </c>
      <c r="B12" s="93"/>
      <c r="C12" s="25" t="s">
        <v>43</v>
      </c>
      <c r="D12" s="25"/>
      <c r="E12" s="25"/>
      <c r="F12" s="25"/>
      <c r="G12" s="25"/>
      <c r="H12" s="25"/>
      <c r="I12" s="53">
        <f t="shared" si="0"/>
        <v>0</v>
      </c>
      <c r="J12" s="14"/>
    </row>
    <row r="13" spans="1:10" ht="47.25" customHeight="1" thickBot="1">
      <c r="A13" s="15">
        <v>4</v>
      </c>
      <c r="B13" s="91" t="s">
        <v>44</v>
      </c>
      <c r="C13" s="91"/>
      <c r="D13" s="69">
        <f>SUM(D5:D12)</f>
        <v>17109.900000000001</v>
      </c>
      <c r="E13" s="69">
        <f t="shared" ref="E13:G13" si="1">+E5+E7</f>
        <v>0</v>
      </c>
      <c r="F13" s="69">
        <f t="shared" si="1"/>
        <v>0</v>
      </c>
      <c r="G13" s="69">
        <f t="shared" si="1"/>
        <v>0</v>
      </c>
      <c r="H13" s="69">
        <f>SUM(H5:H12)</f>
        <v>17109.900000000001</v>
      </c>
      <c r="I13" s="69">
        <f t="shared" si="0"/>
        <v>0</v>
      </c>
      <c r="J13" s="17"/>
    </row>
    <row r="14" spans="1:10">
      <c r="E14" s="63"/>
    </row>
    <row r="15" spans="1:10">
      <c r="E15" s="63"/>
    </row>
    <row r="16" spans="1:10">
      <c r="E16" s="63"/>
    </row>
    <row r="17" spans="3:8">
      <c r="E17" s="63"/>
    </row>
    <row r="18" spans="3:8">
      <c r="E18" s="63"/>
    </row>
    <row r="19" spans="3:8">
      <c r="D19" s="50"/>
    </row>
    <row r="20" spans="3:8" ht="37.5" customHeight="1">
      <c r="C20" s="88" t="s">
        <v>74</v>
      </c>
      <c r="D20" s="88"/>
      <c r="E20" s="88"/>
      <c r="F20" s="43"/>
      <c r="G20" s="43"/>
      <c r="H20" s="51" t="s">
        <v>76</v>
      </c>
    </row>
    <row r="21" spans="3:8" ht="22.5">
      <c r="C21" s="37"/>
      <c r="D21" s="37"/>
      <c r="E21" s="43"/>
      <c r="F21" s="43"/>
      <c r="G21" s="43"/>
      <c r="H21" s="43"/>
    </row>
    <row r="22" spans="3:8" ht="37.5" customHeight="1">
      <c r="C22" s="88" t="s">
        <v>75</v>
      </c>
      <c r="D22" s="88"/>
      <c r="E22" s="88"/>
      <c r="F22" s="43"/>
      <c r="G22" s="43"/>
      <c r="H22" s="51" t="s">
        <v>77</v>
      </c>
    </row>
  </sheetData>
  <mergeCells count="14">
    <mergeCell ref="A1:J1"/>
    <mergeCell ref="A3:A4"/>
    <mergeCell ref="B3:C4"/>
    <mergeCell ref="D3:G3"/>
    <mergeCell ref="H3:H4"/>
    <mergeCell ref="I3:I4"/>
    <mergeCell ref="J3:J4"/>
    <mergeCell ref="C20:E20"/>
    <mergeCell ref="C22:E22"/>
    <mergeCell ref="B5:C5"/>
    <mergeCell ref="B7:C7"/>
    <mergeCell ref="B13:C13"/>
    <mergeCell ref="B8:B12"/>
    <mergeCell ref="B6:C6"/>
  </mergeCells>
  <pageMargins left="0.7" right="0.7" top="0.75" bottom="0.75"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dimension ref="A1:G23"/>
  <sheetViews>
    <sheetView view="pageBreakPreview" topLeftCell="A4" zoomScale="85" zoomScaleSheetLayoutView="85" workbookViewId="0">
      <selection activeCell="B7" sqref="B7"/>
    </sheetView>
  </sheetViews>
  <sheetFormatPr defaultColWidth="57.5703125" defaultRowHeight="15"/>
  <cols>
    <col min="1" max="1" width="9" style="1" customWidth="1"/>
    <col min="2" max="2" width="98.28515625" style="1" customWidth="1"/>
    <col min="3" max="3" width="26.7109375" style="1" customWidth="1"/>
    <col min="4" max="4" width="33.85546875" style="1" customWidth="1"/>
    <col min="5" max="5" width="25.7109375" style="1" customWidth="1"/>
    <col min="6" max="6" width="28.42578125" style="1" bestFit="1" customWidth="1"/>
    <col min="7" max="16384" width="57.5703125" style="1"/>
  </cols>
  <sheetData>
    <row r="1" spans="1:6" ht="38.25" customHeight="1">
      <c r="A1" s="87" t="s">
        <v>72</v>
      </c>
      <c r="B1" s="87"/>
      <c r="C1" s="87"/>
      <c r="D1" s="87"/>
      <c r="E1" s="87"/>
      <c r="F1" s="87"/>
    </row>
    <row r="2" spans="1:6" ht="28.5" customHeight="1">
      <c r="A2" s="87" t="s">
        <v>63</v>
      </c>
      <c r="B2" s="87"/>
      <c r="C2" s="87"/>
      <c r="D2" s="87"/>
      <c r="E2" s="87"/>
      <c r="F2" s="87"/>
    </row>
    <row r="3" spans="1:6" ht="21" thickBot="1">
      <c r="A3" s="87"/>
      <c r="B3" s="87"/>
      <c r="C3" s="87"/>
      <c r="D3" s="87"/>
      <c r="E3" s="87"/>
      <c r="F3" s="87"/>
    </row>
    <row r="4" spans="1:6" ht="30" customHeight="1">
      <c r="A4" s="94" t="s">
        <v>0</v>
      </c>
      <c r="B4" s="96" t="s">
        <v>11</v>
      </c>
      <c r="C4" s="96" t="s">
        <v>59</v>
      </c>
      <c r="D4" s="96" t="s">
        <v>12</v>
      </c>
      <c r="E4" s="96"/>
      <c r="F4" s="98"/>
    </row>
    <row r="5" spans="1:6" ht="42" customHeight="1" thickBot="1">
      <c r="A5" s="95"/>
      <c r="B5" s="97"/>
      <c r="C5" s="97"/>
      <c r="D5" s="5" t="s">
        <v>13</v>
      </c>
      <c r="E5" s="5" t="s">
        <v>14</v>
      </c>
      <c r="F5" s="52" t="s">
        <v>79</v>
      </c>
    </row>
    <row r="6" spans="1:6" ht="57" customHeight="1">
      <c r="A6" s="6">
        <v>1</v>
      </c>
      <c r="B6" s="26" t="s">
        <v>62</v>
      </c>
      <c r="C6" s="7">
        <v>1</v>
      </c>
      <c r="D6" s="7" t="s">
        <v>61</v>
      </c>
      <c r="E6" s="7">
        <v>1</v>
      </c>
      <c r="F6" s="32">
        <v>1251.3</v>
      </c>
    </row>
    <row r="7" spans="1:6" ht="57" customHeight="1">
      <c r="A7" s="9">
        <v>2</v>
      </c>
      <c r="B7" s="18" t="s">
        <v>15</v>
      </c>
      <c r="C7" s="10">
        <v>2</v>
      </c>
      <c r="D7" s="10" t="s">
        <v>16</v>
      </c>
      <c r="E7" s="10">
        <v>3</v>
      </c>
      <c r="F7" s="33">
        <v>981.5</v>
      </c>
    </row>
    <row r="8" spans="1:6" ht="57" customHeight="1">
      <c r="A8" s="9">
        <v>3</v>
      </c>
      <c r="B8" s="18" t="s">
        <v>17</v>
      </c>
      <c r="C8" s="10"/>
      <c r="D8" s="10" t="s">
        <v>16</v>
      </c>
      <c r="E8" s="10"/>
      <c r="F8" s="33"/>
    </row>
    <row r="9" spans="1:6" ht="57" customHeight="1">
      <c r="A9" s="9">
        <v>4</v>
      </c>
      <c r="B9" s="18" t="s">
        <v>18</v>
      </c>
      <c r="C9" s="10"/>
      <c r="D9" s="10" t="s">
        <v>16</v>
      </c>
      <c r="E9" s="10"/>
      <c r="F9" s="33"/>
    </row>
    <row r="10" spans="1:6" ht="57" customHeight="1">
      <c r="A10" s="9">
        <v>5</v>
      </c>
      <c r="B10" s="18" t="s">
        <v>19</v>
      </c>
      <c r="C10" s="10"/>
      <c r="D10" s="10" t="s">
        <v>16</v>
      </c>
      <c r="E10" s="10"/>
      <c r="F10" s="33"/>
    </row>
    <row r="11" spans="1:6" ht="57" customHeight="1">
      <c r="A11" s="9">
        <v>6</v>
      </c>
      <c r="B11" s="18" t="s">
        <v>20</v>
      </c>
      <c r="C11" s="10"/>
      <c r="D11" s="10" t="s">
        <v>61</v>
      </c>
      <c r="E11" s="10"/>
      <c r="F11" s="33"/>
    </row>
    <row r="12" spans="1:6" ht="57" customHeight="1">
      <c r="A12" s="9">
        <v>7</v>
      </c>
      <c r="B12" s="18" t="s">
        <v>21</v>
      </c>
      <c r="C12" s="10"/>
      <c r="D12" s="10" t="s">
        <v>22</v>
      </c>
      <c r="E12" s="10"/>
      <c r="F12" s="33"/>
    </row>
    <row r="13" spans="1:6" ht="57" customHeight="1">
      <c r="A13" s="9">
        <v>8</v>
      </c>
      <c r="B13" s="18" t="s">
        <v>23</v>
      </c>
      <c r="C13" s="10"/>
      <c r="D13" s="10" t="s">
        <v>24</v>
      </c>
      <c r="E13" s="10"/>
      <c r="F13" s="33"/>
    </row>
    <row r="14" spans="1:6" ht="57" customHeight="1" thickBot="1">
      <c r="A14" s="12">
        <v>9</v>
      </c>
      <c r="B14" s="19" t="s">
        <v>25</v>
      </c>
      <c r="C14" s="13"/>
      <c r="D14" s="13" t="s">
        <v>16</v>
      </c>
      <c r="E14" s="13"/>
      <c r="F14" s="34"/>
    </row>
    <row r="15" spans="1:6" ht="19.5" thickBot="1">
      <c r="A15" s="101" t="s">
        <v>26</v>
      </c>
      <c r="B15" s="91"/>
      <c r="C15" s="16">
        <f>+SUM(C6:C14)</f>
        <v>3</v>
      </c>
      <c r="D15" s="16" t="s">
        <v>27</v>
      </c>
      <c r="E15" s="16" t="s">
        <v>27</v>
      </c>
      <c r="F15" s="35">
        <f>+SUM(F6:F14)</f>
        <v>2232.8000000000002</v>
      </c>
    </row>
    <row r="21" spans="2:7" ht="18.75">
      <c r="B21" s="100" t="s">
        <v>86</v>
      </c>
      <c r="C21" s="100"/>
      <c r="D21" s="100"/>
      <c r="E21" s="54" t="s">
        <v>76</v>
      </c>
      <c r="G21" s="39"/>
    </row>
    <row r="22" spans="2:7" ht="18.75">
      <c r="B22" s="40"/>
      <c r="C22" s="40"/>
      <c r="D22" s="41"/>
      <c r="E22" s="41"/>
      <c r="G22" s="30"/>
    </row>
    <row r="23" spans="2:7" ht="18.75">
      <c r="B23" s="100" t="s">
        <v>87</v>
      </c>
      <c r="C23" s="100"/>
      <c r="D23" s="100"/>
      <c r="E23" s="54" t="s">
        <v>78</v>
      </c>
      <c r="G23" s="39"/>
    </row>
  </sheetData>
  <mergeCells count="10">
    <mergeCell ref="B21:D21"/>
    <mergeCell ref="B23:D23"/>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L15"/>
  <sheetViews>
    <sheetView view="pageBreakPreview" topLeftCell="F2" zoomScale="85" zoomScaleNormal="70" zoomScaleSheetLayoutView="85" workbookViewId="0">
      <selection activeCell="P10" sqref="P10"/>
    </sheetView>
  </sheetViews>
  <sheetFormatPr defaultRowHeight="15"/>
  <cols>
    <col min="1" max="1" width="9.140625" style="3"/>
    <col min="2" max="2" width="26.28515625" style="3" customWidth="1"/>
    <col min="3" max="3" width="14.7109375" style="3" customWidth="1"/>
    <col min="4" max="4" width="11.85546875" style="3" customWidth="1"/>
    <col min="5" max="5" width="11.5703125" style="3" customWidth="1"/>
    <col min="6" max="6" width="14.42578125" style="3" customWidth="1"/>
    <col min="7" max="7" width="57.5703125" style="30" customWidth="1"/>
    <col min="8" max="8" width="23.5703125" style="31" customWidth="1"/>
    <col min="9" max="9" width="20.5703125" style="31" customWidth="1"/>
    <col min="10" max="10" width="23" style="31" customWidth="1"/>
    <col min="11" max="11" width="20.42578125" style="31" customWidth="1"/>
    <col min="12" max="12" width="20" style="31" customWidth="1"/>
    <col min="13" max="13" width="12.28515625" style="3" bestFit="1" customWidth="1"/>
    <col min="14" max="16384" width="9.140625" style="3"/>
  </cols>
  <sheetData>
    <row r="1" spans="1:12" ht="73.5" customHeight="1">
      <c r="A1" s="103" t="s">
        <v>71</v>
      </c>
      <c r="B1" s="103"/>
      <c r="C1" s="103"/>
      <c r="D1" s="103"/>
      <c r="E1" s="103"/>
      <c r="F1" s="103"/>
      <c r="G1" s="103"/>
      <c r="H1" s="103"/>
      <c r="I1" s="103"/>
      <c r="J1" s="103"/>
      <c r="K1" s="103"/>
      <c r="L1" s="103"/>
    </row>
    <row r="2" spans="1:12" ht="21" thickBot="1">
      <c r="A2" s="103"/>
      <c r="B2" s="103"/>
      <c r="C2" s="103"/>
      <c r="D2" s="103"/>
      <c r="E2" s="103"/>
      <c r="F2" s="103"/>
      <c r="G2" s="103"/>
      <c r="H2" s="103"/>
      <c r="I2" s="103"/>
      <c r="J2" s="103"/>
      <c r="K2" s="103"/>
      <c r="L2" s="103"/>
    </row>
    <row r="3" spans="1:12" ht="39" customHeight="1">
      <c r="A3" s="106" t="s">
        <v>0</v>
      </c>
      <c r="B3" s="108" t="s">
        <v>45</v>
      </c>
      <c r="C3" s="108" t="s">
        <v>46</v>
      </c>
      <c r="D3" s="108" t="s">
        <v>47</v>
      </c>
      <c r="E3" s="108"/>
      <c r="F3" s="108"/>
      <c r="G3" s="108" t="s">
        <v>48</v>
      </c>
      <c r="H3" s="111" t="s">
        <v>49</v>
      </c>
      <c r="I3" s="112"/>
      <c r="J3" s="112"/>
      <c r="K3" s="112"/>
      <c r="L3" s="113"/>
    </row>
    <row r="4" spans="1:12" ht="107.25" customHeight="1" thickBot="1">
      <c r="A4" s="107"/>
      <c r="B4" s="109"/>
      <c r="C4" s="109"/>
      <c r="D4" s="79" t="s">
        <v>50</v>
      </c>
      <c r="E4" s="79" t="s">
        <v>51</v>
      </c>
      <c r="F4" s="79" t="s">
        <v>52</v>
      </c>
      <c r="G4" s="110"/>
      <c r="H4" s="79" t="s">
        <v>53</v>
      </c>
      <c r="I4" s="79" t="s">
        <v>54</v>
      </c>
      <c r="J4" s="79" t="s">
        <v>55</v>
      </c>
      <c r="K4" s="79" t="s">
        <v>56</v>
      </c>
      <c r="L4" s="80" t="s">
        <v>57</v>
      </c>
    </row>
    <row r="5" spans="1:12" ht="68.25" customHeight="1">
      <c r="A5" s="27">
        <v>1</v>
      </c>
      <c r="B5" s="70" t="s">
        <v>80</v>
      </c>
      <c r="C5" s="72">
        <v>5014</v>
      </c>
      <c r="D5" s="76">
        <v>0</v>
      </c>
      <c r="E5" s="76">
        <v>0</v>
      </c>
      <c r="F5" s="72">
        <v>5014</v>
      </c>
      <c r="G5" s="77" t="s">
        <v>83</v>
      </c>
      <c r="H5" s="74">
        <v>1320</v>
      </c>
      <c r="I5" s="75">
        <v>1280.0024040000001</v>
      </c>
      <c r="J5" s="75">
        <v>1320</v>
      </c>
      <c r="K5" s="75">
        <v>528.01811199999997</v>
      </c>
      <c r="L5" s="78">
        <f>+I5-K5</f>
        <v>751.9842920000001</v>
      </c>
    </row>
    <row r="6" spans="1:12" ht="105">
      <c r="A6" s="29">
        <v>2</v>
      </c>
      <c r="B6" s="70" t="s">
        <v>81</v>
      </c>
      <c r="C6" s="72">
        <v>4912</v>
      </c>
      <c r="D6" s="76">
        <v>0</v>
      </c>
      <c r="E6" s="76">
        <v>0</v>
      </c>
      <c r="F6" s="72">
        <v>4912</v>
      </c>
      <c r="G6" s="77" t="s">
        <v>84</v>
      </c>
      <c r="H6" s="74">
        <v>1320</v>
      </c>
      <c r="I6" s="75">
        <v>1282.268018</v>
      </c>
      <c r="J6" s="75">
        <v>1320</v>
      </c>
      <c r="K6" s="75">
        <v>453.50610999999998</v>
      </c>
      <c r="L6" s="78">
        <f t="shared" ref="L6" si="0">+I6-K6</f>
        <v>828.76190799999995</v>
      </c>
    </row>
    <row r="7" spans="1:12" ht="36.75" customHeight="1" thickBot="1">
      <c r="A7" s="29">
        <v>3</v>
      </c>
      <c r="B7" s="71" t="s">
        <v>82</v>
      </c>
      <c r="C7" s="73">
        <v>4816</v>
      </c>
      <c r="D7" s="81">
        <v>0</v>
      </c>
      <c r="E7" s="81">
        <v>0</v>
      </c>
      <c r="F7" s="82">
        <v>4816</v>
      </c>
      <c r="G7" s="83" t="s">
        <v>85</v>
      </c>
      <c r="H7" s="84">
        <v>1320</v>
      </c>
      <c r="I7" s="85">
        <v>1251.3</v>
      </c>
      <c r="J7" s="85">
        <v>1320</v>
      </c>
      <c r="K7" s="85">
        <v>1251.3</v>
      </c>
      <c r="L7" s="28">
        <f>+J7-K7</f>
        <v>68.700000000000045</v>
      </c>
    </row>
    <row r="8" spans="1:12" s="49" customFormat="1" ht="26.25" customHeight="1" thickBot="1">
      <c r="A8" s="104" t="s">
        <v>58</v>
      </c>
      <c r="B8" s="105"/>
      <c r="C8" s="105"/>
      <c r="D8" s="105"/>
      <c r="E8" s="105"/>
      <c r="F8" s="105"/>
      <c r="G8" s="105"/>
      <c r="H8" s="48">
        <f>+SUM(H5:H7)</f>
        <v>3960</v>
      </c>
      <c r="I8" s="48">
        <f>+SUM(I5:I7)</f>
        <v>3813.5704219999998</v>
      </c>
      <c r="J8" s="48">
        <f>+SUM(J5:J7)</f>
        <v>3960</v>
      </c>
      <c r="K8" s="48">
        <f>+SUM(K5:K7)</f>
        <v>2232.8242220000002</v>
      </c>
      <c r="L8" s="48">
        <f>+SUM(L5:L7)</f>
        <v>1649.4462000000001</v>
      </c>
    </row>
    <row r="13" spans="1:12" ht="26.25" customHeight="1">
      <c r="C13" s="102" t="s">
        <v>74</v>
      </c>
      <c r="D13" s="102"/>
      <c r="E13" s="102"/>
      <c r="F13" s="102"/>
      <c r="G13" s="102"/>
      <c r="H13" s="44"/>
      <c r="I13" s="45"/>
      <c r="J13" s="102" t="s">
        <v>76</v>
      </c>
      <c r="K13" s="102"/>
    </row>
    <row r="14" spans="1:12" ht="26.25">
      <c r="C14" s="45"/>
      <c r="D14" s="45"/>
      <c r="E14" s="46"/>
      <c r="F14" s="46"/>
      <c r="G14" s="46"/>
      <c r="H14" s="44"/>
      <c r="I14" s="46"/>
      <c r="J14" s="47"/>
      <c r="K14" s="47"/>
    </row>
    <row r="15" spans="1:12" ht="24.75" customHeight="1">
      <c r="C15" s="102" t="s">
        <v>75</v>
      </c>
      <c r="D15" s="102"/>
      <c r="E15" s="102"/>
      <c r="F15" s="102"/>
      <c r="G15" s="102"/>
      <c r="H15" s="44"/>
      <c r="I15" s="45"/>
      <c r="J15" s="102" t="s">
        <v>78</v>
      </c>
      <c r="K15" s="102"/>
    </row>
  </sheetData>
  <mergeCells count="13">
    <mergeCell ref="C13:G13"/>
    <mergeCell ref="C15:G15"/>
    <mergeCell ref="J13:K13"/>
    <mergeCell ref="J15:K15"/>
    <mergeCell ref="A1:L1"/>
    <mergeCell ref="A2:L2"/>
    <mergeCell ref="A8:G8"/>
    <mergeCell ref="A3:A4"/>
    <mergeCell ref="B3:B4"/>
    <mergeCell ref="C3:C4"/>
    <mergeCell ref="D3:F3"/>
    <mergeCell ref="G3:G4"/>
    <mergeCell ref="H3:L3"/>
  </mergeCells>
  <printOptions horizontalCentered="1"/>
  <pageMargins left="0.39370078740157483" right="0.39370078740157483" top="0.59055118110236227" bottom="0.39370078740157483" header="0.31496062992125984" footer="0.31496062992125984"/>
  <pageSetup paperSize="9" scale="55"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16-илова 1-жадвал</vt:lpstr>
      <vt:lpstr>16.1-илова</vt:lpstr>
      <vt:lpstr>16-илова 2-жадвал</vt:lpstr>
      <vt:lpstr>16.2-илова</vt:lpstr>
      <vt:lpstr>'16.2-илова'!Заголовки_для_печати</vt:lpstr>
      <vt:lpstr>'16-илова 1-жадвал'!Область_печати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A007</cp:lastModifiedBy>
  <cp:lastPrinted>2024-04-15T13:06:40Z</cp:lastPrinted>
  <dcterms:created xsi:type="dcterms:W3CDTF">2022-01-19T11:06:14Z</dcterms:created>
  <dcterms:modified xsi:type="dcterms:W3CDTF">2024-04-15T13:29:05Z</dcterms:modified>
</cp:coreProperties>
</file>