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tabRatio="775" activeTab="3"/>
  </bookViews>
  <sheets>
    <sheet name="16-илова 1-жадвал" sheetId="1" r:id="rId1"/>
    <sheet name="16.1-илова" sheetId="2" r:id="rId2"/>
    <sheet name="16-илова 2-жадвал" sheetId="4" r:id="rId3"/>
    <sheet name="16.2-илова" sheetId="3" r:id="rId4"/>
  </sheets>
  <externalReferences>
    <externalReference r:id="rId5"/>
    <externalReference r:id="rId6"/>
    <externalReference r:id="rId7"/>
  </externalReferences>
  <definedNames>
    <definedName name="_xlnm.Print_Titles" localSheetId="3">'16.2-илова'!$2:$3</definedName>
    <definedName name="_xlnm.Print_Area" localSheetId="0">'16-илова 1-жадвал'!$A$1:$C$18</definedName>
    <definedName name="ПП5250">'[1]Қўшимча берилган 117 млрд'!$C$4:$D$157</definedName>
    <definedName name="регион">[2]Лист2!$A$1:$C$208</definedName>
    <definedName name="рус">'[1]исход имя'!$G$2:$H$206</definedName>
    <definedName name="узб">[3]Лист4!$G$7:$H$212</definedName>
  </definedNames>
  <calcPr calcId="124519"/>
</workbook>
</file>

<file path=xl/calcChain.xml><?xml version="1.0" encoding="utf-8"?>
<calcChain xmlns="http://schemas.openxmlformats.org/spreadsheetml/2006/main">
  <c r="K6" i="3"/>
  <c r="K32"/>
  <c r="K31"/>
  <c r="K30"/>
  <c r="K29"/>
  <c r="K28"/>
  <c r="K27"/>
  <c r="K26"/>
  <c r="K25"/>
  <c r="K24"/>
  <c r="K23"/>
  <c r="K22"/>
  <c r="F32"/>
  <c r="F31"/>
  <c r="F30"/>
  <c r="F29"/>
  <c r="F28"/>
  <c r="F27"/>
  <c r="F26"/>
  <c r="F25"/>
  <c r="F24"/>
  <c r="F23"/>
  <c r="F22"/>
  <c r="L32"/>
  <c r="L31"/>
  <c r="L30"/>
  <c r="L29"/>
  <c r="L28"/>
  <c r="L27"/>
  <c r="L26"/>
  <c r="L25"/>
  <c r="L24"/>
  <c r="L23"/>
  <c r="L22"/>
  <c r="K15" l="1"/>
  <c r="K12"/>
  <c r="K11"/>
  <c r="K10"/>
  <c r="K8"/>
  <c r="K7"/>
  <c r="K5"/>
  <c r="K4"/>
  <c r="A23"/>
  <c r="A24" s="1"/>
  <c r="A25" s="1"/>
  <c r="A26" s="1"/>
  <c r="A27" s="1"/>
  <c r="A28" s="1"/>
  <c r="A29" s="1"/>
  <c r="A30" s="1"/>
  <c r="A31" s="1"/>
  <c r="A32" s="1"/>
  <c r="J32" l="1"/>
  <c r="J31"/>
  <c r="J30"/>
  <c r="J29"/>
  <c r="J28"/>
  <c r="J27"/>
  <c r="J26"/>
  <c r="J25"/>
  <c r="J24"/>
  <c r="J23"/>
  <c r="J22"/>
  <c r="I32"/>
  <c r="I31"/>
  <c r="I30"/>
  <c r="I29"/>
  <c r="I28"/>
  <c r="I27"/>
  <c r="I26"/>
  <c r="I25"/>
  <c r="I24"/>
  <c r="I23"/>
  <c r="I22"/>
  <c r="K33"/>
  <c r="I33"/>
  <c r="H33"/>
  <c r="F7" i="4" l="1"/>
  <c r="E7"/>
  <c r="F6"/>
  <c r="E6"/>
  <c r="C14" l="1"/>
  <c r="C13"/>
  <c r="C12"/>
  <c r="C11"/>
  <c r="C10"/>
  <c r="C9"/>
  <c r="C8"/>
  <c r="C7"/>
  <c r="C6"/>
  <c r="H12" i="2"/>
  <c r="H11"/>
  <c r="H10"/>
  <c r="H9"/>
  <c r="H8"/>
  <c r="H7"/>
  <c r="H6"/>
  <c r="H5"/>
  <c r="C8" i="1"/>
  <c r="A5" i="3" l="1"/>
  <c r="A6" s="1"/>
  <c r="A7" s="1"/>
  <c r="A8" s="1"/>
  <c r="A9" s="1"/>
  <c r="A10" s="1"/>
  <c r="A11" s="1"/>
  <c r="A12" s="1"/>
  <c r="A13" s="1"/>
  <c r="A14" s="1"/>
  <c r="A15" s="1"/>
  <c r="A16" s="1"/>
  <c r="A17" s="1"/>
  <c r="A18" s="1"/>
  <c r="A19" s="1"/>
  <c r="A20" s="1"/>
  <c r="A21" s="1"/>
  <c r="F21" l="1"/>
  <c r="F20"/>
  <c r="F19"/>
  <c r="F18"/>
  <c r="F17"/>
  <c r="F16"/>
  <c r="F15"/>
  <c r="F14"/>
  <c r="F13"/>
  <c r="F12"/>
  <c r="F11"/>
  <c r="F10"/>
  <c r="F9"/>
  <c r="F8"/>
  <c r="F7"/>
  <c r="L21" l="1"/>
  <c r="J20"/>
  <c r="L20" s="1"/>
  <c r="J19"/>
  <c r="L19" s="1"/>
  <c r="J18"/>
  <c r="L18" s="1"/>
  <c r="J17"/>
  <c r="L17" s="1"/>
  <c r="J16"/>
  <c r="L16" s="1"/>
  <c r="L15"/>
  <c r="L14"/>
  <c r="L13"/>
  <c r="L12"/>
  <c r="J11"/>
  <c r="L11" s="1"/>
  <c r="J10"/>
  <c r="L9"/>
  <c r="J8"/>
  <c r="L8" s="1"/>
  <c r="J7"/>
  <c r="L7" s="1"/>
  <c r="F15" i="4"/>
  <c r="E5" i="2"/>
  <c r="E13"/>
  <c r="L10" i="3" l="1"/>
  <c r="J33"/>
  <c r="L6"/>
  <c r="L5"/>
  <c r="L4"/>
  <c r="L33" l="1"/>
  <c r="I12" i="2"/>
  <c r="C12" i="1"/>
  <c r="D13" i="2"/>
  <c r="I6" l="1"/>
  <c r="H13" l="1"/>
  <c r="C15" i="4" l="1"/>
  <c r="G13" i="2" l="1"/>
  <c r="F13"/>
  <c r="I11"/>
  <c r="I10"/>
  <c r="I9"/>
  <c r="I8"/>
  <c r="I5"/>
  <c r="I7" l="1"/>
  <c r="I13"/>
</calcChain>
</file>

<file path=xl/sharedStrings.xml><?xml version="1.0" encoding="utf-8"?>
<sst xmlns="http://schemas.openxmlformats.org/spreadsheetml/2006/main" count="159" uniqueCount="139">
  <si>
    <t>Т/р</t>
  </si>
  <si>
    <t>Кўрсаткич номи</t>
  </si>
  <si>
    <t>Йил бошига қолдиқ</t>
  </si>
  <si>
    <t>Фуқаролар ташаббуси жамғармасига ўтказилган маблағлар*</t>
  </si>
  <si>
    <t>Жамоатчилик фикри асосида шакллантирилган (ғолиб деб топилган) тадбирларни молиялаштириш учун йўналтирилган маблағлар**</t>
  </si>
  <si>
    <t>3.1.</t>
  </si>
  <si>
    <t>Тадбирларни амалга ошираётган пудратчи ташкилотларга бажарилган ишлар учун тўланган маблағлар</t>
  </si>
  <si>
    <t>3.2.</t>
  </si>
  <si>
    <t>Тадбирларни молиялаштиришга ажратилган, бироқ пудратчи ташкилотларга тўлаб берилмаган қолдиқ маблағлар</t>
  </si>
  <si>
    <t>Фуқаролар ташаббуси жамғармасидаги қолдиқ маблағлар</t>
  </si>
  <si>
    <t>1-жадвал</t>
  </si>
  <si>
    <t>Бажарилган тадбирлар номи</t>
  </si>
  <si>
    <t>кўрсаткичлар</t>
  </si>
  <si>
    <t>ўлчов бирлиги</t>
  </si>
  <si>
    <t>миқдори</t>
  </si>
  <si>
    <t>Умумтаълим мактабларини таъмирлаш ва жиҳозлаш</t>
  </si>
  <si>
    <t>сони</t>
  </si>
  <si>
    <t>Мактабгача таълим муассасаларини таъмирлаш ва жиҳозлаш</t>
  </si>
  <si>
    <t>Соғлиқни сақлаш муассасаларини таъмирлаш ва жиҳозлаш</t>
  </si>
  <si>
    <t>Бошқа ижтимоий соҳа муассасаларини таъмирлаш ва жиҳозлаш</t>
  </si>
  <si>
    <t>Ичимлик суви таъминотини яхшилаш</t>
  </si>
  <si>
    <t>Кўча чироқларини ўрнатиш</t>
  </si>
  <si>
    <t>чироқлар сони</t>
  </si>
  <si>
    <t>Ободонлаштириш ва кўкаламзорлаштириш</t>
  </si>
  <si>
    <t>тадбирлар сони</t>
  </si>
  <si>
    <t>Бошқа тадбирлар</t>
  </si>
  <si>
    <t>жами</t>
  </si>
  <si>
    <t>Х</t>
  </si>
  <si>
    <t>Фуқаролар ташаббуси жамғармаси маблағларини шакллантириш манбалари</t>
  </si>
  <si>
    <t>Фуқаролар ташаббуси жамғармасига йўналтирилиши лозим бўлган маблағлар</t>
  </si>
  <si>
    <t>Фуқаролар ташаббуси жамғармасига ҳақиқатда ўтказилган маблағлар</t>
  </si>
  <si>
    <t>Фарқи</t>
  </si>
  <si>
    <t>Изоҳ</t>
  </si>
  <si>
    <t>1-чорак</t>
  </si>
  <si>
    <t>2-чорак</t>
  </si>
  <si>
    <t>3-чорак</t>
  </si>
  <si>
    <t>4-чорак</t>
  </si>
  <si>
    <t>Туман (шаҳар) бюджетининг тасдиқланган умумий харажатларининг 5 фоиз қисми миқдорида ажратиладиган маблағлар</t>
  </si>
  <si>
    <t>Туман (шаҳар) бюджетининг қўшимча манбаларининг 30 фоизи миқдорида ажратиладиган маблағлар</t>
  </si>
  <si>
    <t>эркин қолдиқ маблағлари</t>
  </si>
  <si>
    <t>даромадларнинг ҳисобот чораклари якунлари бўйича аниқланадиган прогноздан ошириб бажарилган қисми</t>
  </si>
  <si>
    <t>давлат даромадига ўтказилган мол-мулкни реализация қилишдан тушган тушумлар</t>
  </si>
  <si>
    <t>электрон савдо майдончасида ер участкаларига бўлган ҳуқуқларни сотишдан тушган маблағлар</t>
  </si>
  <si>
    <t>бюджетдан ажратиладиган маблағлар камайтирилиши натижасида бўшаб қолган маблағлар</t>
  </si>
  <si>
    <t>Жами ажратиладиган маблағлар</t>
  </si>
  <si>
    <t>Тадбирнинг хос рақами (ID)</t>
  </si>
  <si>
    <t>Жами тўпланган овозлар сони</t>
  </si>
  <si>
    <t>шундан</t>
  </si>
  <si>
    <t>Тадбирнинг қисқача мазмуни (соҳаси)</t>
  </si>
  <si>
    <t>Тадбирнинг молиялаштирилиши (минг сўм)</t>
  </si>
  <si>
    <t>онлайн овозлар</t>
  </si>
  <si>
    <t>офлайн овозлар</t>
  </si>
  <si>
    <t>SMS орқали</t>
  </si>
  <si>
    <t>Тадбирнинг фуқаро томонидан киритилган дастлабки қиймати</t>
  </si>
  <si>
    <t>Тадбирни амалга ошириш қиймати*</t>
  </si>
  <si>
    <t>Ажратилган маблағлар</t>
  </si>
  <si>
    <t>Бажарилган ишлар учун тўлаб берилган маблағлар</t>
  </si>
  <si>
    <t>Қолдиқ маблағлар</t>
  </si>
  <si>
    <t>Жами:</t>
  </si>
  <si>
    <t>Молиялаштирилган таклифлар
сони</t>
  </si>
  <si>
    <r>
      <t xml:space="preserve">Сумма
</t>
    </r>
    <r>
      <rPr>
        <b/>
        <i/>
        <sz val="14"/>
        <color rgb="FF002060"/>
        <rFont val="Times New Roman"/>
        <family val="1"/>
        <charset val="204"/>
      </rPr>
      <t>(минг сўм)</t>
    </r>
  </si>
  <si>
    <t>умумий узунлиги
км</t>
  </si>
  <si>
    <t>Ҳудудий ички йўллар таъмирлаш</t>
  </si>
  <si>
    <t>МАЪЛУМОТ</t>
  </si>
  <si>
    <t>3.3.</t>
  </si>
  <si>
    <t>3.4.</t>
  </si>
  <si>
    <t>3.5.</t>
  </si>
  <si>
    <t>Туман (шаҳар) бюджетининг тасдиқланган ички йўлларни таъмирлаш харажатлари 100 фоиз қисми миқдорида ажратиладиган маблағлар</t>
  </si>
  <si>
    <t>Уйчи туман</t>
  </si>
  <si>
    <t xml:space="preserve">Уйчи туман иқтисодиёт ва молия бўлими бошлиғи </t>
  </si>
  <si>
    <t>Уйчи туман иқтисодиёт ва молия бош мутахассиси</t>
  </si>
  <si>
    <t xml:space="preserve">Б.Холмирзаев </t>
  </si>
  <si>
    <t>Ф.Негматов</t>
  </si>
  <si>
    <t xml:space="preserve">Ф.Негматов </t>
  </si>
  <si>
    <t>Сарфланган маблағлар</t>
  </si>
  <si>
    <t>0018765007</t>
  </si>
  <si>
    <t>00114347007</t>
  </si>
  <si>
    <t>031292479007</t>
  </si>
  <si>
    <t xml:space="preserve">Kasb-hunarga yoʻnaltirish markaz i(oʻrtada fayesi bilan 2 ta oʻgʻil bolalar va 2 ta qiz bolalar uchun texnologiya xonasini qurish) qurish va maktabni zamonaviy stendlar bilan taʼminlash </t>
  </si>
  <si>
    <t>Уйчи туманидаги 40-ИДУМга 24х44 ўлчамда усти ёпиқ футбол мажмуаси, ювиниш ва кийиниш хоналари билан биргаликда. Умумлаштирилган усти очиқ ташқи баскетбол ва волейбол майдони. Ҳарбий тайёргарлик майдончаси барча кўрсатмалар асосида. Умумлашган спорт билан шуғулланиш майдончаси (турниклар, брусья, арқонга тортилиб чиқиш)</t>
  </si>
  <si>
    <t>Андижон кўчаси (Боғ кўча) ички йўўларини асфальтлаш</t>
  </si>
  <si>
    <t xml:space="preserve">                                     Уйчи туман иқтисодиёт ва молия бўлими бошлиғи </t>
  </si>
  <si>
    <t xml:space="preserve">                                    Уйчи туман иқтисодиёт ва молия бош мутахассиси</t>
  </si>
  <si>
    <t xml:space="preserve">Олмурут МФЙ  22-мактабга Замонавий типдаги усти ёпиқ 42х22 улчамдаги мини футбол майдони, ечиниш ва ювиниш хоналари билан стадион куриш </t>
  </si>
  <si>
    <t>Уйчи туман Ихтисослаштирилган мактабини Моддий техник базасини ривожлантириш</t>
  </si>
  <si>
    <t xml:space="preserve">"Мустақиллик" МФЙ 5-umumiy o'rta ta'lim maktabiga usti yopiq, sun'iy qoplamali futbol 44x24 m o'lchamli maydoni qurish. Futbol maydoni sun'iy qoplamali (chim) bo'lib, kiyinish xonasi, yuvinish xonasi, murabbiylar uchun xona, maydon atrofini to'la panjara (setka) bilan o'ralishi lozim. </t>
  </si>
  <si>
    <t xml:space="preserve">"Муборак" МФЙ 10-Мактабда маьнавий маърифий  тадбирлар утказиш учрашувлар бадиий кечалар ўтказиш учун фаоллар зали куриш. </t>
  </si>
  <si>
    <t>40-сонли мактабга (Математика мактабига) 2 қаватли бино қурилиши керак. Бу бинонинг биринчи қаватида камида тўртта ўқув хонаси, иккинчи қаватида 250 ўриндан кам бўлмаган актовий зал бўлиши керак. Бино қийматини ортиқча кўтариб юборамасдан қуришни кўзда тутиш керак.</t>
  </si>
  <si>
    <t>Файзиобод МФЙ 27-мактабда 20*40 ўлчамдаги усти ёпиқ футбол майдончаси,ювиниш  кийиниш ва ўқитувчи учун хонаси билан бирга қуриш   (2000 99 575)</t>
  </si>
  <si>
    <t xml:space="preserve"> Тадбиркор кўчасининг 2500 метрига асфалт копламасини ёткизиш. Укувчиларнинг мактабга келиш ва кетиш учун пиёдалар йулакчасини шакиллантриш.</t>
  </si>
  <si>
    <t xml:space="preserve">"Бўстон" МФЙ Тошлоқ кўчасининг 2230 метр қисмини асфалт қопламаси ётқизмиш </t>
  </si>
  <si>
    <t>"Обод" МФЙ худудида жойлашган Янги Алишер Навоий кўчасини 2700 метр қисмига асфалт қопламасини ётқизиш керак.</t>
  </si>
  <si>
    <t xml:space="preserve">"Жийдакапа" МФЙ Бозор кўчасинин 2600  метр жойини асфалтлаштириш </t>
  </si>
  <si>
    <t>"Чуртук" МФЙ  Жамбил кўчасининг 1000 метр қисмини асфальтлаш</t>
  </si>
  <si>
    <t>"Исломобод" МФЙ  Ором кўчасини 2 км қисмига асфалт қопламасини ётқизиш.</t>
  </si>
  <si>
    <t xml:space="preserve">"Машад" МФЙ Қадирдонлар, Янгиобод ,Нуробод-1, Нуробод-2 қучаларини асфатлаш  </t>
  </si>
  <si>
    <t>"Оқтош" МФЙ Барокот кўчаси, хотира майдонига кириш йўлаги ва уни ёнида жойлашган автотураргохни  асфальт қоплама қилиш (800 м). Ушбу кўчада пиёдалар ва соғломлаштириш йўлаги  ташкил этиш ҳамда худудни ободонлаштириш.</t>
  </si>
  <si>
    <t xml:space="preserve"> "Шифокор" МФЙ Уйчи туман ТБга моддий техника ва тиббиёт жихозлари харид қилиш  </t>
  </si>
  <si>
    <t>032317820007</t>
  </si>
  <si>
    <t>032300405007</t>
  </si>
  <si>
    <t>032307734007</t>
  </si>
  <si>
    <t>032299058007</t>
  </si>
  <si>
    <t>032331582007</t>
  </si>
  <si>
    <t>032320671007</t>
  </si>
  <si>
    <t>032310980007</t>
  </si>
  <si>
    <t>032328478007</t>
  </si>
  <si>
    <t>032300268007</t>
  </si>
  <si>
    <t>032329414007</t>
  </si>
  <si>
    <t>032323907007</t>
  </si>
  <si>
    <t>032297577007</t>
  </si>
  <si>
    <t>032321522007</t>
  </si>
  <si>
    <t>01.10.2024 йил</t>
  </si>
  <si>
    <t>2024 йил 3-чорак Ташаббусли бюджетлаштириш натижалари бўйича</t>
  </si>
  <si>
    <t xml:space="preserve">Хисобот </t>
  </si>
  <si>
    <t>2024 йил 3-чорак "Фуқаролар ташаббуси жамғармаси" маблағларини шакллантирилиши юзасидан
МАЪЛУМОТ</t>
  </si>
  <si>
    <t>2024 йил 3-чорак  "Фуқаролар ташаббуси жамғармаси" маблағларини шакллантирилиши юзасидан</t>
  </si>
  <si>
    <t>2024 йил 3-чорак "Фуқаролар ташаббуси жамғармаси"дан жамоатчилик фикри асосида шакллантирилган (ғолиб деб топилган) тадбирларни молиялаштириш учун йўналтирилган маблағлар юзасидан
МАЪЛУМОТ</t>
  </si>
  <si>
    <t>Уйчи туман 5-сонли урта мактаб  (Жихоз)</t>
  </si>
  <si>
    <t>Uychi tuman 20-maktabga 22x42 o'lchamdagi usti yopiq futbol maydonchasi , yuvinish , kiyinish va o'qituvchi  uchun xonasi bilan birga qurish</t>
  </si>
  <si>
    <t xml:space="preserve">Наманган вилояти Уйчи тумани Гумбаз МФЙ Сарй кўчасини давлат стандарти асосида асфалт қопламаси ётқизиш </t>
  </si>
  <si>
    <t xml:space="preserve">Наманган вилояти Уйчи тумани Гумбаз МФЙ Жомий кўчасини лавлат стандарларига мос равишда асфалт қопламаси ётқизиш  </t>
  </si>
  <si>
    <t>Уйчи туман Чуртку МФЙ худудидаги Чиланган кўчани  асфалтлаш керак</t>
  </si>
  <si>
    <t xml:space="preserve">Бустон махалласининг Камалак кучасини асфалтлаш </t>
  </si>
  <si>
    <t>Уйчи туман 17-сонли урта мактаб  (Жихоз )</t>
  </si>
  <si>
    <t xml:space="preserve">Uychi tumani Jiydakapa MFY Bog' va Sarbon ko'chalarini ichki yo'llarini asfaltlashtirish </t>
  </si>
  <si>
    <t>Jiydakapa MFY Jo'shqin ko'chasini 2379 m qismini asfaltlashtirish</t>
  </si>
  <si>
    <t xml:space="preserve"> Qumtepa mfy ğayrat kõchasiga astfalt qoplamasini yotqizish va piyodalar yôlakchasini tashkil qilish</t>
  </si>
  <si>
    <t>Наманган муҳандислик-курилиш институтининг Уйчи тумани, Оқтош МФЙ, Барокот кўчаси, 1-уйда жойлашган Қурилиш факултети 7-ўқув бино  иншоотлари иситиш тизимини мукаммал таъмирлаш.</t>
  </si>
  <si>
    <t>048352611007</t>
  </si>
  <si>
    <t>048361157007</t>
  </si>
  <si>
    <t>048361807007</t>
  </si>
  <si>
    <t>048334568007</t>
  </si>
  <si>
    <t>048352400007</t>
  </si>
  <si>
    <t>048347606007</t>
  </si>
  <si>
    <t>048348795007</t>
  </si>
  <si>
    <t>048356756007</t>
  </si>
  <si>
    <t>048355392007</t>
  </si>
  <si>
    <t>048350778007</t>
  </si>
  <si>
    <t>048336194007</t>
  </si>
</sst>
</file>

<file path=xl/styles.xml><?xml version="1.0" encoding="utf-8"?>
<styleSheet xmlns="http://schemas.openxmlformats.org/spreadsheetml/2006/main">
  <numFmts count="5">
    <numFmt numFmtId="43" formatCode="_-* #,##0.00\ _₽_-;\-* #,##0.00\ _₽_-;_-* &quot;-&quot;??\ _₽_-;_-@_-"/>
    <numFmt numFmtId="164" formatCode="#,##0.0"/>
    <numFmt numFmtId="165" formatCode="_-* #,##0.0\ _₽_-;\-* #,##0.0\ _₽_-;_-* &quot;-&quot;??\ _₽_-;_-@_-"/>
    <numFmt numFmtId="166" formatCode="_-* #,##0.0\ _₽_-;\-* #,##0.0\ _₽_-;_-* &quot;-&quot;?\ _₽_-;_-@_-"/>
    <numFmt numFmtId="167" formatCode="0.0"/>
  </numFmts>
  <fonts count="17">
    <font>
      <sz val="11"/>
      <color theme="1"/>
      <name val="Calibri"/>
      <family val="2"/>
      <charset val="204"/>
      <scheme val="minor"/>
    </font>
    <font>
      <sz val="11"/>
      <color theme="1"/>
      <name val="Calibri"/>
      <family val="2"/>
      <charset val="204"/>
      <scheme val="minor"/>
    </font>
    <font>
      <b/>
      <sz val="12"/>
      <color rgb="FF002060"/>
      <name val="Times New Roman"/>
      <family val="1"/>
      <charset val="204"/>
    </font>
    <font>
      <sz val="12"/>
      <color rgb="FF002060"/>
      <name val="Times New Roman"/>
      <family val="1"/>
      <charset val="204"/>
    </font>
    <font>
      <sz val="11"/>
      <color rgb="FF002060"/>
      <name val="Times New Roman"/>
      <family val="1"/>
      <charset val="204"/>
    </font>
    <font>
      <b/>
      <sz val="14"/>
      <color rgb="FF002060"/>
      <name val="Times New Roman"/>
      <family val="1"/>
      <charset val="204"/>
    </font>
    <font>
      <sz val="14"/>
      <color rgb="FF002060"/>
      <name val="Times New Roman"/>
      <family val="1"/>
      <charset val="204"/>
    </font>
    <font>
      <b/>
      <sz val="16"/>
      <color rgb="FF002060"/>
      <name val="Times New Roman"/>
      <family val="1"/>
      <charset val="204"/>
    </font>
    <font>
      <b/>
      <sz val="18"/>
      <color rgb="FF002060"/>
      <name val="Times New Roman"/>
      <family val="1"/>
      <charset val="204"/>
    </font>
    <font>
      <i/>
      <sz val="14"/>
      <color rgb="FF002060"/>
      <name val="Times New Roman"/>
      <family val="1"/>
      <charset val="204"/>
    </font>
    <font>
      <b/>
      <i/>
      <sz val="14"/>
      <color rgb="FF002060"/>
      <name val="Times New Roman"/>
      <family val="1"/>
      <charset val="204"/>
    </font>
    <font>
      <sz val="11"/>
      <color theme="1"/>
      <name val="Calibri"/>
      <family val="2"/>
      <scheme val="minor"/>
    </font>
    <font>
      <sz val="11"/>
      <color rgb="FF000000"/>
      <name val="Calibri"/>
      <family val="2"/>
      <charset val="1"/>
    </font>
    <font>
      <sz val="12"/>
      <color rgb="FF000000"/>
      <name val="Arial"/>
      <family val="2"/>
      <charset val="204"/>
    </font>
    <font>
      <sz val="16"/>
      <color rgb="FF002060"/>
      <name val="Times New Roman"/>
      <family val="1"/>
      <charset val="204"/>
    </font>
    <font>
      <sz val="11"/>
      <name val="Times New Roman"/>
      <family val="1"/>
      <charset val="204"/>
    </font>
    <font>
      <sz val="18"/>
      <color rgb="FF00206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1">
    <border>
      <left/>
      <right/>
      <top/>
      <bottom/>
      <diagonal/>
    </border>
    <border>
      <left style="medium">
        <color rgb="FF002060"/>
      </left>
      <right style="thin">
        <color rgb="FF002060"/>
      </right>
      <top style="medium">
        <color rgb="FF002060"/>
      </top>
      <bottom style="hair">
        <color rgb="FF002060"/>
      </bottom>
      <diagonal/>
    </border>
    <border>
      <left style="thin">
        <color rgb="FF002060"/>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thin">
        <color rgb="FF002060"/>
      </right>
      <top style="hair">
        <color rgb="FF002060"/>
      </top>
      <bottom style="medium">
        <color rgb="FF002060"/>
      </bottom>
      <diagonal/>
    </border>
    <border>
      <left style="thin">
        <color rgb="FF002060"/>
      </left>
      <right style="thin">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medium">
        <color rgb="FF002060"/>
      </left>
      <right style="thin">
        <color rgb="FF002060"/>
      </right>
      <top/>
      <bottom style="hair">
        <color rgb="FF002060"/>
      </bottom>
      <diagonal/>
    </border>
    <border>
      <left style="thin">
        <color rgb="FF002060"/>
      </left>
      <right style="thin">
        <color rgb="FF002060"/>
      </right>
      <top/>
      <bottom style="hair">
        <color rgb="FF002060"/>
      </bottom>
      <diagonal/>
    </border>
    <border>
      <left style="thin">
        <color rgb="FF002060"/>
      </left>
      <right style="medium">
        <color rgb="FF002060"/>
      </right>
      <top/>
      <bottom style="hair">
        <color rgb="FF002060"/>
      </bottom>
      <diagonal/>
    </border>
    <border>
      <left style="medium">
        <color rgb="FF002060"/>
      </left>
      <right style="thin">
        <color rgb="FF002060"/>
      </right>
      <top style="hair">
        <color rgb="FF002060"/>
      </top>
      <bottom/>
      <diagonal/>
    </border>
    <border>
      <left style="thin">
        <color rgb="FF002060"/>
      </left>
      <right style="thin">
        <color rgb="FF002060"/>
      </right>
      <top style="hair">
        <color rgb="FF002060"/>
      </top>
      <bottom/>
      <diagonal/>
    </border>
    <border>
      <left style="thin">
        <color rgb="FF002060"/>
      </left>
      <right style="medium">
        <color rgb="FF002060"/>
      </right>
      <top style="hair">
        <color rgb="FF002060"/>
      </top>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bottom/>
      <diagonal/>
    </border>
    <border>
      <left style="thin">
        <color rgb="FF002060"/>
      </left>
      <right style="thin">
        <color rgb="FF002060"/>
      </right>
      <top/>
      <bottom style="medium">
        <color rgb="FF002060"/>
      </bottom>
      <diagonal/>
    </border>
    <border>
      <left style="thin">
        <color indexed="64"/>
      </left>
      <right style="thin">
        <color indexed="64"/>
      </right>
      <top style="thin">
        <color indexed="64"/>
      </top>
      <bottom style="thin">
        <color indexed="64"/>
      </bottom>
      <diagonal/>
    </border>
    <border>
      <left style="medium">
        <color indexed="64"/>
      </left>
      <right style="thin">
        <color rgb="FF002060"/>
      </right>
      <top style="medium">
        <color indexed="64"/>
      </top>
      <bottom style="medium">
        <color indexed="64"/>
      </bottom>
      <diagonal/>
    </border>
    <border>
      <left style="thin">
        <color rgb="FF002060"/>
      </left>
      <right style="thin">
        <color rgb="FF002060"/>
      </right>
      <top style="medium">
        <color indexed="64"/>
      </top>
      <bottom style="medium">
        <color indexed="64"/>
      </bottom>
      <diagonal/>
    </border>
    <border>
      <left style="thin">
        <color rgb="FF002060"/>
      </left>
      <right style="medium">
        <color indexed="64"/>
      </right>
      <top style="medium">
        <color indexed="64"/>
      </top>
      <bottom style="medium">
        <color indexed="64"/>
      </bottom>
      <diagonal/>
    </border>
    <border>
      <left style="medium">
        <color indexed="64"/>
      </left>
      <right style="thin">
        <color rgb="FF002060"/>
      </right>
      <top style="medium">
        <color indexed="64"/>
      </top>
      <bottom style="hair">
        <color rgb="FF002060"/>
      </bottom>
      <diagonal/>
    </border>
    <border>
      <left style="thin">
        <color rgb="FF002060"/>
      </left>
      <right style="thin">
        <color rgb="FF002060"/>
      </right>
      <top style="medium">
        <color indexed="64"/>
      </top>
      <bottom style="hair">
        <color rgb="FF002060"/>
      </bottom>
      <diagonal/>
    </border>
    <border>
      <left style="thin">
        <color rgb="FF002060"/>
      </left>
      <right style="medium">
        <color indexed="64"/>
      </right>
      <top style="medium">
        <color indexed="64"/>
      </top>
      <bottom style="hair">
        <color rgb="FF002060"/>
      </bottom>
      <diagonal/>
    </border>
    <border>
      <left style="medium">
        <color indexed="64"/>
      </left>
      <right style="thin">
        <color rgb="FF002060"/>
      </right>
      <top style="hair">
        <color rgb="FF002060"/>
      </top>
      <bottom style="medium">
        <color rgb="FF002060"/>
      </bottom>
      <diagonal/>
    </border>
    <border>
      <left style="thin">
        <color rgb="FF002060"/>
      </left>
      <right style="medium">
        <color indexed="64"/>
      </right>
      <top style="hair">
        <color rgb="FF002060"/>
      </top>
      <bottom style="medium">
        <color rgb="FF002060"/>
      </bottom>
      <diagonal/>
    </border>
    <border>
      <left style="medium">
        <color indexed="64"/>
      </left>
      <right style="thin">
        <color rgb="FF002060"/>
      </right>
      <top/>
      <bottom style="hair">
        <color rgb="FF002060"/>
      </bottom>
      <diagonal/>
    </border>
    <border>
      <left style="thin">
        <color rgb="FF002060"/>
      </left>
      <right style="medium">
        <color indexed="64"/>
      </right>
      <top/>
      <bottom style="hair">
        <color rgb="FF002060"/>
      </bottom>
      <diagonal/>
    </border>
    <border>
      <left style="medium">
        <color indexed="64"/>
      </left>
      <right style="thin">
        <color rgb="FF002060"/>
      </right>
      <top style="hair">
        <color rgb="FF002060"/>
      </top>
      <bottom style="hair">
        <color rgb="FF002060"/>
      </bottom>
      <diagonal/>
    </border>
    <border>
      <left style="thin">
        <color rgb="FF002060"/>
      </left>
      <right style="medium">
        <color indexed="64"/>
      </right>
      <top style="hair">
        <color rgb="FF002060"/>
      </top>
      <bottom style="hair">
        <color rgb="FF002060"/>
      </bottom>
      <diagonal/>
    </border>
    <border>
      <left style="medium">
        <color indexed="64"/>
      </left>
      <right style="thin">
        <color rgb="FF002060"/>
      </right>
      <top style="hair">
        <color rgb="FF002060"/>
      </top>
      <bottom/>
      <diagonal/>
    </border>
    <border>
      <left style="thin">
        <color rgb="FF002060"/>
      </left>
      <right/>
      <top style="medium">
        <color indexed="64"/>
      </top>
      <bottom style="hair">
        <color rgb="FF002060"/>
      </bottom>
      <diagonal/>
    </border>
    <border>
      <left/>
      <right/>
      <top style="medium">
        <color indexed="64"/>
      </top>
      <bottom style="hair">
        <color rgb="FF002060"/>
      </bottom>
      <diagonal/>
    </border>
    <border>
      <left/>
      <right style="medium">
        <color indexed="64"/>
      </right>
      <top style="medium">
        <color indexed="64"/>
      </top>
      <bottom style="hair">
        <color rgb="FF002060"/>
      </bottom>
      <diagonal/>
    </border>
    <border>
      <left style="thin">
        <color rgb="FF002060"/>
      </left>
      <right style="medium">
        <color indexed="64"/>
      </right>
      <top style="hair">
        <color rgb="FF00206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0"/>
    <xf numFmtId="0" fontId="11" fillId="0" borderId="0"/>
    <xf numFmtId="0" fontId="12" fillId="0" borderId="0"/>
    <xf numFmtId="0" fontId="1" fillId="0" borderId="0"/>
    <xf numFmtId="0" fontId="1" fillId="0" borderId="0"/>
    <xf numFmtId="43" fontId="1" fillId="0" borderId="0" applyFont="0" applyFill="0" applyBorder="0" applyAlignment="0" applyProtection="0"/>
  </cellStyleXfs>
  <cellXfs count="119">
    <xf numFmtId="0" fontId="0" fillId="0" borderId="0" xfId="0"/>
    <xf numFmtId="0" fontId="4" fillId="0" borderId="0" xfId="0" applyFont="1" applyAlignment="1">
      <alignment wrapText="1"/>
    </xf>
    <xf numFmtId="0" fontId="4" fillId="0" borderId="0" xfId="0" applyFont="1" applyAlignment="1">
      <alignment horizontal="right" wrapText="1"/>
    </xf>
    <xf numFmtId="0" fontId="4" fillId="0" borderId="0" xfId="0" applyFont="1"/>
    <xf numFmtId="0" fontId="4" fillId="2" borderId="0" xfId="0" applyFont="1" applyFill="1" applyBorder="1" applyAlignment="1">
      <alignment vertical="center" wrapText="1"/>
    </xf>
    <xf numFmtId="0" fontId="5"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6" fillId="2" borderId="14" xfId="0" applyFont="1" applyFill="1" applyBorder="1" applyAlignment="1">
      <alignment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vertical="center" wrapText="1"/>
    </xf>
    <xf numFmtId="0" fontId="9" fillId="2" borderId="14" xfId="0" applyFont="1" applyFill="1" applyBorder="1" applyAlignment="1">
      <alignment vertical="center" wrapText="1"/>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center" vertical="center"/>
    </xf>
    <xf numFmtId="166" fontId="4" fillId="0" borderId="0" xfId="0" applyNumberFormat="1" applyFont="1"/>
    <xf numFmtId="0" fontId="8" fillId="0" borderId="0" xfId="0" applyFont="1" applyAlignment="1">
      <alignment horizontal="center" vertical="center" wrapText="1"/>
    </xf>
    <xf numFmtId="0" fontId="6" fillId="2" borderId="11" xfId="0" applyFont="1" applyFill="1" applyBorder="1" applyAlignment="1">
      <alignment vertical="center" wrapText="1"/>
    </xf>
    <xf numFmtId="0" fontId="5" fillId="0" borderId="0" xfId="0" applyFont="1" applyAlignment="1">
      <alignment horizontal="left" vertical="center" wrapText="1"/>
    </xf>
    <xf numFmtId="0" fontId="6" fillId="2" borderId="21" xfId="0" applyFont="1" applyFill="1" applyBorder="1" applyAlignment="1">
      <alignment horizontal="center" vertical="center" wrapText="1"/>
    </xf>
    <xf numFmtId="0" fontId="6" fillId="2" borderId="21" xfId="0" applyFont="1" applyFill="1" applyBorder="1" applyAlignment="1">
      <alignment vertical="center" wrapText="1"/>
    </xf>
    <xf numFmtId="165" fontId="13" fillId="2" borderId="21" xfId="0" applyNumberFormat="1" applyFont="1" applyFill="1" applyBorder="1" applyAlignment="1">
      <alignment horizontal="center" vertical="center" wrapText="1"/>
    </xf>
    <xf numFmtId="0" fontId="6" fillId="0" borderId="21" xfId="0" applyFont="1" applyBorder="1" applyAlignment="1">
      <alignment vertical="center" wrapText="1"/>
    </xf>
    <xf numFmtId="165" fontId="13" fillId="2" borderId="21" xfId="6" applyNumberFormat="1"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1" xfId="0" applyFont="1" applyFill="1" applyBorder="1" applyAlignment="1">
      <alignment vertical="center" wrapText="1"/>
    </xf>
    <xf numFmtId="165" fontId="5" fillId="2" borderId="21" xfId="6" applyNumberFormat="1" applyFont="1" applyFill="1" applyBorder="1" applyAlignment="1">
      <alignment horizontal="center" vertical="center" wrapText="1"/>
    </xf>
    <xf numFmtId="165" fontId="4" fillId="0" borderId="0" xfId="0" applyNumberFormat="1" applyFont="1"/>
    <xf numFmtId="165" fontId="6" fillId="2" borderId="11" xfId="0" applyNumberFormat="1" applyFont="1" applyFill="1" applyBorder="1" applyAlignment="1">
      <alignment vertical="center" wrapText="1"/>
    </xf>
    <xf numFmtId="4" fontId="6" fillId="2" borderId="11" xfId="0" applyNumberFormat="1" applyFont="1" applyFill="1" applyBorder="1" applyAlignment="1">
      <alignment vertical="center" wrapText="1"/>
    </xf>
    <xf numFmtId="165" fontId="5" fillId="2" borderId="5" xfId="0" applyNumberFormat="1" applyFont="1" applyFill="1" applyBorder="1" applyAlignment="1">
      <alignment vertical="center" wrapText="1"/>
    </xf>
    <xf numFmtId="165" fontId="6" fillId="2" borderId="5" xfId="6" applyNumberFormat="1" applyFont="1" applyFill="1" applyBorder="1" applyAlignment="1">
      <alignment vertical="center" wrapText="1"/>
    </xf>
    <xf numFmtId="165" fontId="6" fillId="2" borderId="5" xfId="0" applyNumberFormat="1" applyFont="1" applyFill="1" applyBorder="1" applyAlignment="1">
      <alignment vertical="center" wrapText="1"/>
    </xf>
    <xf numFmtId="165" fontId="5" fillId="2" borderId="17" xfId="6" applyNumberFormat="1" applyFont="1" applyFill="1" applyBorder="1" applyAlignment="1">
      <alignment vertical="center" wrapText="1"/>
    </xf>
    <xf numFmtId="164" fontId="15" fillId="3" borderId="21" xfId="0" applyNumberFormat="1" applyFont="1" applyFill="1" applyBorder="1" applyAlignment="1">
      <alignment horizontal="center" vertical="center" wrapText="1"/>
    </xf>
    <xf numFmtId="0" fontId="6" fillId="2" borderId="11" xfId="0" applyFont="1" applyFill="1" applyBorder="1" applyAlignment="1">
      <alignment vertical="center" wrapText="1"/>
    </xf>
    <xf numFmtId="0" fontId="6" fillId="2" borderId="5" xfId="0" applyFont="1" applyFill="1" applyBorder="1" applyAlignment="1">
      <alignment vertical="center" wrapText="1"/>
    </xf>
    <xf numFmtId="0" fontId="5" fillId="2" borderId="8" xfId="0" applyFont="1" applyFill="1" applyBorder="1" applyAlignment="1">
      <alignment horizontal="center" vertical="center" wrapText="1"/>
    </xf>
    <xf numFmtId="165" fontId="4" fillId="0" borderId="0" xfId="0" applyNumberFormat="1" applyFont="1" applyAlignment="1">
      <alignment wrapText="1"/>
    </xf>
    <xf numFmtId="0" fontId="8" fillId="2" borderId="23" xfId="0" applyFont="1" applyFill="1" applyBorder="1" applyAlignment="1">
      <alignment horizontal="center" vertical="center" wrapText="1"/>
    </xf>
    <xf numFmtId="164" fontId="8" fillId="2" borderId="24" xfId="0" applyNumberFormat="1" applyFont="1" applyFill="1" applyBorder="1" applyAlignment="1">
      <alignment horizontal="center" vertical="center" wrapText="1"/>
    </xf>
    <xf numFmtId="0" fontId="16" fillId="0" borderId="0" xfId="0" applyFont="1" applyAlignment="1">
      <alignment wrapText="1"/>
    </xf>
    <xf numFmtId="0" fontId="5"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164" fontId="6" fillId="2" borderId="31" xfId="0" applyNumberFormat="1" applyFont="1" applyFill="1" applyBorder="1" applyAlignment="1">
      <alignment horizontal="center" vertical="center" wrapText="1"/>
    </xf>
    <xf numFmtId="0" fontId="6" fillId="2" borderId="32" xfId="0" applyFont="1" applyFill="1" applyBorder="1" applyAlignment="1">
      <alignment horizontal="center" vertical="center" wrapText="1"/>
    </xf>
    <xf numFmtId="164" fontId="6" fillId="2" borderId="33" xfId="0" applyNumberFormat="1"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7" fillId="0" borderId="0" xfId="0" applyFont="1" applyAlignment="1">
      <alignment horizontal="center" vertical="center" wrapText="1"/>
    </xf>
    <xf numFmtId="0" fontId="5" fillId="2" borderId="21" xfId="0"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11" xfId="0" applyFont="1" applyFill="1" applyBorder="1" applyAlignment="1">
      <alignment vertical="center" wrapText="1"/>
    </xf>
    <xf numFmtId="0" fontId="6" fillId="2" borderId="5" xfId="0" applyFont="1" applyFill="1" applyBorder="1" applyAlignment="1">
      <alignment vertical="center" wrapText="1"/>
    </xf>
    <xf numFmtId="0" fontId="5" fillId="2" borderId="17"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0" borderId="0" xfId="0" applyFont="1" applyAlignment="1">
      <alignment horizontal="left"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8" xfId="0" applyFont="1" applyFill="1" applyBorder="1" applyAlignment="1">
      <alignment horizontal="center" vertical="center" wrapText="1"/>
    </xf>
    <xf numFmtId="164" fontId="4" fillId="0" borderId="0" xfId="0" applyNumberFormat="1" applyFont="1" applyAlignment="1">
      <alignment wrapText="1"/>
    </xf>
    <xf numFmtId="0" fontId="7" fillId="3" borderId="0" xfId="0" applyFont="1" applyFill="1" applyBorder="1" applyAlignment="1">
      <alignment horizontal="center" vertical="center" wrapText="1"/>
    </xf>
    <xf numFmtId="0" fontId="4" fillId="3" borderId="0" xfId="0" applyFont="1" applyFill="1"/>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49" fontId="15" fillId="3" borderId="21" xfId="0" applyNumberFormat="1" applyFont="1" applyFill="1" applyBorder="1" applyAlignment="1">
      <alignment horizontal="center" vertical="center" wrapText="1"/>
    </xf>
    <xf numFmtId="3" fontId="15" fillId="3" borderId="21" xfId="0" applyNumberFormat="1" applyFont="1" applyFill="1" applyBorder="1" applyAlignment="1">
      <alignment horizontal="center" vertical="center" wrapText="1"/>
    </xf>
    <xf numFmtId="3" fontId="3" fillId="3" borderId="21" xfId="0" applyNumberFormat="1" applyFont="1" applyFill="1" applyBorder="1" applyAlignment="1">
      <alignment horizontal="center" vertical="center" wrapText="1"/>
    </xf>
    <xf numFmtId="0" fontId="15" fillId="3" borderId="21" xfId="0" applyFont="1" applyFill="1" applyBorder="1" applyAlignment="1">
      <alignment horizontal="center" vertical="center" wrapText="1"/>
    </xf>
    <xf numFmtId="164" fontId="4" fillId="3" borderId="40" xfId="0" applyNumberFormat="1" applyFont="1" applyFill="1" applyBorder="1" applyAlignment="1">
      <alignment horizontal="center" vertical="center" wrapText="1"/>
    </xf>
    <xf numFmtId="167" fontId="15" fillId="3" borderId="21" xfId="0" applyNumberFormat="1" applyFont="1" applyFill="1" applyBorder="1" applyAlignment="1">
      <alignment horizontal="center" vertical="center" wrapText="1"/>
    </xf>
    <xf numFmtId="167" fontId="15" fillId="3" borderId="40" xfId="0" applyNumberFormat="1" applyFont="1" applyFill="1" applyBorder="1" applyAlignment="1">
      <alignment horizontal="center" vertical="center" wrapText="1"/>
    </xf>
    <xf numFmtId="2" fontId="15" fillId="3" borderId="21"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164" fontId="7" fillId="3" borderId="21" xfId="0" applyNumberFormat="1" applyFont="1" applyFill="1" applyBorder="1" applyAlignment="1">
      <alignment horizontal="center" vertical="center" wrapText="1"/>
    </xf>
    <xf numFmtId="0" fontId="14" fillId="3" borderId="0" xfId="0" applyFont="1" applyFill="1"/>
    <xf numFmtId="0" fontId="6" fillId="3" borderId="0" xfId="0" applyFont="1" applyFill="1"/>
    <xf numFmtId="0" fontId="5" fillId="3" borderId="0" xfId="0" applyFont="1" applyFill="1" applyAlignment="1">
      <alignment horizontal="left" vertical="center" wrapText="1"/>
    </xf>
    <xf numFmtId="0" fontId="6" fillId="3" borderId="0" xfId="0" applyFont="1" applyFill="1" applyAlignment="1">
      <alignment horizontal="center"/>
    </xf>
    <xf numFmtId="0" fontId="5" fillId="3" borderId="0" xfId="0" applyFont="1" applyFill="1" applyAlignment="1">
      <alignment horizontal="left" vertical="center" wrapText="1"/>
    </xf>
    <xf numFmtId="0" fontId="6" fillId="3" borderId="0" xfId="0" applyFont="1" applyFill="1" applyAlignment="1">
      <alignment horizontal="left" vertical="center"/>
    </xf>
    <xf numFmtId="0" fontId="6" fillId="3" borderId="0" xfId="0" applyFont="1" applyFill="1" applyAlignment="1">
      <alignment horizontal="left"/>
    </xf>
    <xf numFmtId="0" fontId="4" fillId="3" borderId="0" xfId="0" applyFont="1" applyFill="1" applyAlignment="1">
      <alignment horizontal="center" vertical="center"/>
    </xf>
    <xf numFmtId="0" fontId="4" fillId="3" borderId="0" xfId="0" applyFont="1" applyFill="1" applyAlignment="1">
      <alignment horizontal="center"/>
    </xf>
  </cellXfs>
  <cellStyles count="7">
    <cellStyle name="Обычный" xfId="0" builtinId="0"/>
    <cellStyle name="Обычный 2" xfId="1"/>
    <cellStyle name="Обычный 2 2" xfId="3"/>
    <cellStyle name="Обычный 3" xfId="2"/>
    <cellStyle name="Обычный 4" xfId="4"/>
    <cellStyle name="Обычный 5" xfId="5"/>
    <cellStyle name="Финансовый"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4.12.201\Set_moliya\Users\10A04_XAA_1\Desktop\&#1054;&#1087;&#1077;&#1085;&#1073;&#1072;&#1076;&#1078;&#1077;&#1090;%20&#1080;&#1076;&#1077;&#1103;&#1083;&#1072;&#1088;\01.%20&#1043;&#1086;&#1103;&#1083;&#1072;&#1088;&#1088;&#1088;&#1088;&#1088;&#1088;&#1088;\OSG%20Portal%20&#1073;&#1091;&#1081;&#1080;&#1095;&#1072;\01.%20&#1040;&#1085;&#1072;&#1083;&#1080;&#1079;%20&#1090;&#1072;&#1082;&#1083;&#1080;&#1092;&#1083;&#1072;&#1088;\001.%20&#1057;&#1074;&#1086;&#1076;&#1082;&#1072;\&#1054;&#1093;&#1080;&#1088;&#1075;&#1080;%20&#1101;&#1090;&#1072;&#1087;%20&#1084;&#1086;&#1083;&#1080;&#1103;&#1083;&#1072;&#1096;&#1090;&#1080;&#1088;&#1080;&#1096;\4017%20&#1078;&#1072;&#1084;&#1075;&#1072;&#1088;&#1084;&#1072;%20&#1082;&#1072;&#1088;&#1079;&#1076;&#1086;&#1088;&#1083;&#1080;&#1082;%20(29-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4.12.201\Set_moliya\General\&#1064;.&#1059;&#1089;&#1084;&#1072;&#1085;&#1086;&#1074;\2021%20&#1081;&#1080;&#1083;\01.&#1052;&#1072;&#1088;&#1082;&#1072;&#1079;&#1083;&#1072;&#1096;&#1075;&#1072;&#1085;%20&#1090;&#1086;&#1087;&#1096;&#1080;&#1088;&#1080;&#1179;&#1083;&#1072;&#1088;\06.&#1086;&#1087;&#1077;&#1085;&#1073;&#1102;&#1076;&#1078;&#1077;&#1090;\&#1047;&#1072;&#1076;&#1072;&#1085;&#1080;&#1077;\&#1053;&#1072;&#1084;&#1072;&#1085;&#1075;&#1072;&#1085;%20&#1074;&#1080;&#1083;&#1086;&#1103;&#1090;&#1080;%20&#1075;&#1086;&#1083;&#1080;&#1073;%20&#1090;&#1072;&#1082;&#1083;&#1080;&#1092;&#1083;&#107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07.08%20&#1089;&#1074;&#1086;&#1076;&#1082;&#1072;/&#1058;&#1072;&#1082;&#1083;&#1080;&#1092;&#1083;&#1072;&#1088;%20&#1089;&#1074;&#1086;&#1076;.xl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Худудлар кесимида свод"/>
      <sheetName val="Лист1"/>
      <sheetName val="Жами "/>
      <sheetName val="База_данних_сумм"/>
      <sheetName val="ФТЖ  14 та худуд"/>
      <sheetName val="Карорларни юкланиши порталга"/>
      <sheetName val="хисобракам бириктирилиши"/>
      <sheetName val="Қўшимча берилган 117 млрд"/>
      <sheetName val="исход имя"/>
    </sheetNames>
    <sheetDataSet>
      <sheetData sheetId="0" refreshError="1"/>
      <sheetData sheetId="1" refreshError="1"/>
      <sheetData sheetId="2" refreshError="1"/>
      <sheetData sheetId="3"/>
      <sheetData sheetId="4" refreshError="1"/>
      <sheetData sheetId="5" refreshError="1"/>
      <sheetData sheetId="6" refreshError="1"/>
      <sheetData sheetId="7">
        <row r="4">
          <cell r="C4" t="str">
            <v>Всего</v>
          </cell>
          <cell r="D4">
            <v>117416</v>
          </cell>
        </row>
        <row r="5">
          <cell r="C5" t="str">
            <v>Кургантепинский район</v>
          </cell>
          <cell r="D5">
            <v>1216</v>
          </cell>
        </row>
        <row r="6">
          <cell r="C6" t="str">
            <v>Мархаматский район</v>
          </cell>
          <cell r="D6">
            <v>1233</v>
          </cell>
        </row>
        <row r="7">
          <cell r="C7" t="str">
            <v>Шахриханский район</v>
          </cell>
          <cell r="D7">
            <v>1240</v>
          </cell>
        </row>
        <row r="8">
          <cell r="C8" t="str">
            <v>город Андижан</v>
          </cell>
          <cell r="D8">
            <v>1250</v>
          </cell>
        </row>
        <row r="9">
          <cell r="C9" t="str">
            <v>Улугнорский район</v>
          </cell>
          <cell r="D9">
            <v>1252</v>
          </cell>
        </row>
        <row r="10">
          <cell r="C10" t="str">
            <v>Балыкчинский район</v>
          </cell>
          <cell r="D10">
            <v>1269</v>
          </cell>
        </row>
        <row r="11">
          <cell r="C11" t="str">
            <v>Андижанский район</v>
          </cell>
          <cell r="D11">
            <v>771</v>
          </cell>
        </row>
        <row r="12">
          <cell r="C12" t="str">
            <v>Избасканский район</v>
          </cell>
          <cell r="D12">
            <v>1280</v>
          </cell>
        </row>
        <row r="13">
          <cell r="C13" t="str">
            <v>Ходжаабадский район</v>
          </cell>
          <cell r="D13">
            <v>802</v>
          </cell>
        </row>
        <row r="14">
          <cell r="C14" t="str">
            <v>Бозский район</v>
          </cell>
          <cell r="D14">
            <v>1341</v>
          </cell>
        </row>
        <row r="15">
          <cell r="C15" t="str">
            <v>Булакбашинский район</v>
          </cell>
          <cell r="D15">
            <v>1346</v>
          </cell>
        </row>
        <row r="16">
          <cell r="C16" t="str">
            <v>Пахтаабадский район</v>
          </cell>
          <cell r="D16">
            <v>1365</v>
          </cell>
        </row>
        <row r="17">
          <cell r="C17" t="str">
            <v>Алтынкульский район</v>
          </cell>
          <cell r="D17">
            <v>1368</v>
          </cell>
        </row>
        <row r="18">
          <cell r="C18" t="str">
            <v>Джалалкудукский район</v>
          </cell>
          <cell r="D18">
            <v>889</v>
          </cell>
        </row>
        <row r="19">
          <cell r="C19" t="str">
            <v>город Ханабад</v>
          </cell>
          <cell r="D19">
            <v>899</v>
          </cell>
        </row>
        <row r="20">
          <cell r="C20" t="str">
            <v>город Бухара</v>
          </cell>
          <cell r="D20">
            <v>500</v>
          </cell>
        </row>
        <row r="21">
          <cell r="C21" t="str">
            <v>Шафирканский район‎</v>
          </cell>
          <cell r="D21">
            <v>579</v>
          </cell>
        </row>
        <row r="22">
          <cell r="C22" t="str">
            <v>Жондорский район</v>
          </cell>
          <cell r="D22">
            <v>838</v>
          </cell>
        </row>
        <row r="23">
          <cell r="C23" t="str">
            <v>Бухарский район</v>
          </cell>
          <cell r="D23">
            <v>843</v>
          </cell>
        </row>
        <row r="24">
          <cell r="C24" t="str">
            <v>Ромитанский район</v>
          </cell>
          <cell r="D24">
            <v>909</v>
          </cell>
        </row>
        <row r="25">
          <cell r="C25" t="str">
            <v>Вабкентский район</v>
          </cell>
          <cell r="D25">
            <v>883</v>
          </cell>
        </row>
        <row r="26">
          <cell r="C26" t="str">
            <v>Пешкунский район‎</v>
          </cell>
          <cell r="D26">
            <v>962</v>
          </cell>
        </row>
        <row r="27">
          <cell r="C27" t="str">
            <v>Каганский район</v>
          </cell>
          <cell r="D27">
            <v>1111</v>
          </cell>
        </row>
        <row r="28">
          <cell r="C28" t="str">
            <v>Алатский район</v>
          </cell>
          <cell r="D28">
            <v>1261</v>
          </cell>
        </row>
        <row r="29">
          <cell r="C29" t="str">
            <v>город Каган</v>
          </cell>
          <cell r="D29">
            <v>1251</v>
          </cell>
        </row>
        <row r="30">
          <cell r="C30" t="str">
            <v>Каракульский район</v>
          </cell>
          <cell r="D30">
            <v>1304</v>
          </cell>
        </row>
        <row r="31">
          <cell r="C31" t="str">
            <v>Караулбазарский район</v>
          </cell>
          <cell r="D31">
            <v>1306</v>
          </cell>
        </row>
        <row r="32">
          <cell r="C32" t="str">
            <v>город Джизак</v>
          </cell>
          <cell r="D32">
            <v>500</v>
          </cell>
        </row>
        <row r="33">
          <cell r="C33" t="str">
            <v>Пахтакорский район</v>
          </cell>
          <cell r="D33">
            <v>833</v>
          </cell>
        </row>
        <row r="34">
          <cell r="C34" t="str">
            <v>Зарбдарский район</v>
          </cell>
          <cell r="D34">
            <v>862</v>
          </cell>
        </row>
        <row r="35">
          <cell r="C35" t="str">
            <v>Галляаральский район</v>
          </cell>
          <cell r="D35">
            <v>1015</v>
          </cell>
        </row>
        <row r="36">
          <cell r="C36" t="str">
            <v>Бахмальский район</v>
          </cell>
          <cell r="D36">
            <v>1018</v>
          </cell>
        </row>
        <row r="37">
          <cell r="C37" t="str">
            <v>Арнасайский район</v>
          </cell>
          <cell r="D37">
            <v>1074</v>
          </cell>
        </row>
        <row r="38">
          <cell r="C38" t="str">
            <v>Фаришский район</v>
          </cell>
          <cell r="D38">
            <v>470</v>
          </cell>
        </row>
        <row r="39">
          <cell r="C39" t="str">
            <v>Мирзачульский район</v>
          </cell>
          <cell r="D39">
            <v>1134</v>
          </cell>
        </row>
        <row r="40">
          <cell r="C40" t="str">
            <v>Шараф Рашидовский район</v>
          </cell>
          <cell r="D40">
            <v>1039</v>
          </cell>
        </row>
        <row r="41">
          <cell r="C41" t="str">
            <v>Зааминский район</v>
          </cell>
          <cell r="D41">
            <v>1101</v>
          </cell>
        </row>
        <row r="42">
          <cell r="C42" t="str">
            <v>Янгиабадский район</v>
          </cell>
          <cell r="D42">
            <v>1203</v>
          </cell>
        </row>
        <row r="43">
          <cell r="C43" t="str">
            <v>Шахрисабзский район</v>
          </cell>
          <cell r="D43">
            <v>500</v>
          </cell>
        </row>
        <row r="44">
          <cell r="C44" t="str">
            <v>Миришкорский район</v>
          </cell>
          <cell r="D44">
            <v>500</v>
          </cell>
        </row>
        <row r="45">
          <cell r="C45" t="str">
            <v>Дехканабадский район</v>
          </cell>
          <cell r="D45">
            <v>625</v>
          </cell>
        </row>
        <row r="46">
          <cell r="C46" t="str">
            <v>Нишанский район</v>
          </cell>
          <cell r="D46">
            <v>500</v>
          </cell>
        </row>
        <row r="47">
          <cell r="C47" t="str">
            <v>Мубарекский район</v>
          </cell>
          <cell r="D47">
            <v>500</v>
          </cell>
        </row>
        <row r="48">
          <cell r="C48" t="str">
            <v>город Нукус</v>
          </cell>
          <cell r="D48">
            <v>500</v>
          </cell>
        </row>
        <row r="49">
          <cell r="C49" t="str">
            <v>Тахиаташский район</v>
          </cell>
          <cell r="D49">
            <v>500</v>
          </cell>
        </row>
        <row r="50">
          <cell r="C50" t="str">
            <v>Берунийский район</v>
          </cell>
          <cell r="D50">
            <v>500</v>
          </cell>
        </row>
        <row r="51">
          <cell r="C51" t="str">
            <v>Турткульский район</v>
          </cell>
          <cell r="D51">
            <v>500</v>
          </cell>
        </row>
        <row r="52">
          <cell r="C52" t="str">
            <v>Кунградский район</v>
          </cell>
          <cell r="D52">
            <v>507</v>
          </cell>
        </row>
        <row r="53">
          <cell r="C53" t="str">
            <v>Муйнакский район</v>
          </cell>
          <cell r="D53">
            <v>578</v>
          </cell>
        </row>
        <row r="54">
          <cell r="C54" t="str">
            <v>Элликкалинский район</v>
          </cell>
          <cell r="D54">
            <v>654</v>
          </cell>
        </row>
        <row r="55">
          <cell r="C55" t="str">
            <v>Ходжейлийский район</v>
          </cell>
          <cell r="D55">
            <v>728</v>
          </cell>
        </row>
        <row r="56">
          <cell r="C56" t="str">
            <v>Нукусский район</v>
          </cell>
          <cell r="D56">
            <v>734</v>
          </cell>
        </row>
        <row r="57">
          <cell r="C57" t="str">
            <v>Амударьинский район</v>
          </cell>
          <cell r="D57">
            <v>750</v>
          </cell>
        </row>
        <row r="58">
          <cell r="C58" t="str">
            <v>Чимбайский район</v>
          </cell>
          <cell r="D58">
            <v>983</v>
          </cell>
        </row>
        <row r="59">
          <cell r="C59" t="str">
            <v>Канлыкульский район</v>
          </cell>
          <cell r="D59">
            <v>1022</v>
          </cell>
        </row>
        <row r="60">
          <cell r="C60" t="str">
            <v>Караузякский район</v>
          </cell>
          <cell r="D60">
            <v>1065</v>
          </cell>
        </row>
        <row r="61">
          <cell r="C61" t="str">
            <v>Шуманайский район</v>
          </cell>
          <cell r="D61">
            <v>1197</v>
          </cell>
        </row>
        <row r="62">
          <cell r="C62" t="str">
            <v>Тахтакупырский район</v>
          </cell>
          <cell r="D62">
            <v>1350</v>
          </cell>
        </row>
        <row r="63">
          <cell r="C63" t="str">
            <v>Бозатауский район</v>
          </cell>
          <cell r="D63">
            <v>1435</v>
          </cell>
        </row>
        <row r="64">
          <cell r="C64" t="str">
            <v>Карманинский район</v>
          </cell>
          <cell r="D64">
            <v>571</v>
          </cell>
        </row>
        <row r="65">
          <cell r="C65" t="str">
            <v>Кызылтепинский район</v>
          </cell>
          <cell r="D65">
            <v>1137</v>
          </cell>
        </row>
        <row r="66">
          <cell r="C66" t="str">
            <v>Канимехский район</v>
          </cell>
          <cell r="D66">
            <v>676</v>
          </cell>
        </row>
        <row r="67">
          <cell r="C67" t="str">
            <v>город Навои</v>
          </cell>
          <cell r="D67">
            <v>508</v>
          </cell>
        </row>
        <row r="68">
          <cell r="C68" t="str">
            <v>г.Газган</v>
          </cell>
          <cell r="D68">
            <v>803</v>
          </cell>
        </row>
        <row r="69">
          <cell r="C69" t="str">
            <v>Учкудукский район</v>
          </cell>
          <cell r="D69">
            <v>688</v>
          </cell>
        </row>
        <row r="70">
          <cell r="C70" t="str">
            <v>город Зарафшан</v>
          </cell>
          <cell r="D70">
            <v>1031</v>
          </cell>
        </row>
        <row r="71">
          <cell r="C71" t="str">
            <v>Тамдынский район</v>
          </cell>
          <cell r="D71">
            <v>671</v>
          </cell>
        </row>
        <row r="72">
          <cell r="C72" t="str">
            <v>Навбахорский район</v>
          </cell>
          <cell r="D72">
            <v>1213</v>
          </cell>
        </row>
        <row r="73">
          <cell r="C73" t="str">
            <v>Нуратинский район</v>
          </cell>
          <cell r="D73">
            <v>1319</v>
          </cell>
        </row>
        <row r="74">
          <cell r="C74" t="str">
            <v>Папский район</v>
          </cell>
          <cell r="D74">
            <v>500</v>
          </cell>
        </row>
        <row r="75">
          <cell r="C75" t="str">
            <v>Туракурганский район</v>
          </cell>
          <cell r="D75">
            <v>500</v>
          </cell>
        </row>
        <row r="76">
          <cell r="C76" t="str">
            <v>Мингбулакский район</v>
          </cell>
          <cell r="D76">
            <v>500</v>
          </cell>
        </row>
        <row r="77">
          <cell r="C77" t="str">
            <v>Учкурганский район</v>
          </cell>
          <cell r="D77">
            <v>500</v>
          </cell>
        </row>
        <row r="78">
          <cell r="C78" t="str">
            <v>Касансайский район</v>
          </cell>
          <cell r="D78">
            <v>631</v>
          </cell>
        </row>
        <row r="79">
          <cell r="C79" t="str">
            <v>Наманганский район</v>
          </cell>
          <cell r="D79">
            <v>655</v>
          </cell>
        </row>
        <row r="80">
          <cell r="C80" t="str">
            <v>Янгикурганский район</v>
          </cell>
          <cell r="D80">
            <v>837</v>
          </cell>
        </row>
        <row r="81">
          <cell r="C81" t="str">
            <v>Нарынский район</v>
          </cell>
          <cell r="D81">
            <v>925</v>
          </cell>
        </row>
        <row r="82">
          <cell r="C82" t="str">
            <v>Уйчинский район</v>
          </cell>
          <cell r="D82">
            <v>973</v>
          </cell>
        </row>
        <row r="83">
          <cell r="C83" t="str">
            <v>Чартакский район</v>
          </cell>
          <cell r="D83">
            <v>1162</v>
          </cell>
        </row>
        <row r="84">
          <cell r="C84" t="str">
            <v>Самаркандский район</v>
          </cell>
          <cell r="D84">
            <v>500</v>
          </cell>
        </row>
        <row r="85">
          <cell r="C85" t="str">
            <v>Ургутский район</v>
          </cell>
          <cell r="D85">
            <v>500</v>
          </cell>
        </row>
        <row r="86">
          <cell r="C86" t="str">
            <v>город Каттакурган</v>
          </cell>
          <cell r="D86">
            <v>500</v>
          </cell>
        </row>
        <row r="87">
          <cell r="C87" t="str">
            <v>Пахтачийский район</v>
          </cell>
          <cell r="D87">
            <v>206</v>
          </cell>
        </row>
        <row r="88">
          <cell r="C88" t="str">
            <v>Тайлакский район</v>
          </cell>
          <cell r="D88">
            <v>500</v>
          </cell>
        </row>
        <row r="89">
          <cell r="C89" t="str">
            <v>Джамбайский район</v>
          </cell>
          <cell r="D89">
            <v>611</v>
          </cell>
        </row>
        <row r="90">
          <cell r="C90" t="str">
            <v>Кошрабадский район</v>
          </cell>
          <cell r="D90">
            <v>119</v>
          </cell>
        </row>
        <row r="91">
          <cell r="C91" t="str">
            <v>Пастдаргомский район</v>
          </cell>
          <cell r="D91">
            <v>599</v>
          </cell>
        </row>
        <row r="92">
          <cell r="C92" t="str">
            <v>Пайарыкский район</v>
          </cell>
          <cell r="D92">
            <v>545</v>
          </cell>
        </row>
        <row r="93">
          <cell r="C93" t="str">
            <v>Иштыханский район</v>
          </cell>
          <cell r="D93">
            <v>1350</v>
          </cell>
        </row>
        <row r="94">
          <cell r="C94" t="str">
            <v>Сардобинский район</v>
          </cell>
          <cell r="D94">
            <v>500</v>
          </cell>
        </row>
        <row r="95">
          <cell r="C95" t="str">
            <v>Сырдарьинский район</v>
          </cell>
          <cell r="D95">
            <v>944</v>
          </cell>
        </row>
        <row r="96">
          <cell r="C96" t="str">
            <v>город Гулистан</v>
          </cell>
          <cell r="D96">
            <v>150</v>
          </cell>
        </row>
        <row r="97">
          <cell r="C97" t="str">
            <v>Гулистанский район</v>
          </cell>
          <cell r="D97">
            <v>763</v>
          </cell>
        </row>
        <row r="98">
          <cell r="C98" t="str">
            <v>Баяутский район</v>
          </cell>
          <cell r="D98">
            <v>1198</v>
          </cell>
        </row>
        <row r="99">
          <cell r="C99" t="str">
            <v>Сайхунабадский район</v>
          </cell>
          <cell r="D99">
            <v>1087</v>
          </cell>
        </row>
        <row r="100">
          <cell r="C100" t="str">
            <v>Мирзаабадский район</v>
          </cell>
          <cell r="D100">
            <v>1100</v>
          </cell>
        </row>
        <row r="101">
          <cell r="C101" t="str">
            <v>город Ширин</v>
          </cell>
          <cell r="D101">
            <v>1420</v>
          </cell>
        </row>
        <row r="102">
          <cell r="C102" t="str">
            <v>город Янгиер</v>
          </cell>
          <cell r="D102">
            <v>806</v>
          </cell>
        </row>
        <row r="103">
          <cell r="C103" t="str">
            <v>Акалтынский район</v>
          </cell>
          <cell r="D103">
            <v>550</v>
          </cell>
        </row>
        <row r="104">
          <cell r="C104" t="str">
            <v>Денауский район‎</v>
          </cell>
          <cell r="D104">
            <v>165</v>
          </cell>
        </row>
        <row r="105">
          <cell r="C105" t="str">
            <v>Байсунский район‎</v>
          </cell>
          <cell r="D105">
            <v>80</v>
          </cell>
        </row>
        <row r="106">
          <cell r="C106" t="str">
            <v>Сариасийский район‎</v>
          </cell>
          <cell r="D106">
            <v>457</v>
          </cell>
        </row>
        <row r="107">
          <cell r="C107" t="str">
            <v>Джаркурганский район‎</v>
          </cell>
          <cell r="D107">
            <v>290</v>
          </cell>
        </row>
        <row r="108">
          <cell r="C108" t="str">
            <v>город Термез</v>
          </cell>
          <cell r="D108">
            <v>500</v>
          </cell>
        </row>
        <row r="109">
          <cell r="C109" t="str">
            <v>Музрабадский район‎</v>
          </cell>
          <cell r="D109">
            <v>546</v>
          </cell>
        </row>
        <row r="110">
          <cell r="C110" t="str">
            <v>Бандихон</v>
          </cell>
          <cell r="D110">
            <v>608</v>
          </cell>
        </row>
        <row r="111">
          <cell r="C111" t="str">
            <v>Кизирикский район‎</v>
          </cell>
          <cell r="D111">
            <v>601</v>
          </cell>
        </row>
        <row r="112">
          <cell r="C112" t="str">
            <v>Кумкурганский район‎</v>
          </cell>
          <cell r="D112">
            <v>698</v>
          </cell>
        </row>
        <row r="113">
          <cell r="C113" t="str">
            <v>Узунский район‎</v>
          </cell>
          <cell r="D113">
            <v>1205</v>
          </cell>
        </row>
        <row r="114">
          <cell r="C114" t="str">
            <v>Шурчинский район‎</v>
          </cell>
          <cell r="D114">
            <v>269</v>
          </cell>
        </row>
        <row r="115">
          <cell r="C115" t="str">
            <v>Ташкентский район</v>
          </cell>
          <cell r="D115">
            <v>500</v>
          </cell>
        </row>
        <row r="116">
          <cell r="C116" t="str">
            <v>город Ангрен</v>
          </cell>
          <cell r="D116">
            <v>500</v>
          </cell>
        </row>
        <row r="117">
          <cell r="C117" t="str">
            <v>город Чирчик</v>
          </cell>
          <cell r="D117">
            <v>500</v>
          </cell>
        </row>
        <row r="118">
          <cell r="C118" t="str">
            <v>город Алмалык</v>
          </cell>
          <cell r="D118">
            <v>550</v>
          </cell>
        </row>
        <row r="119">
          <cell r="C119" t="str">
            <v>Паркентский район</v>
          </cell>
          <cell r="D119">
            <v>83</v>
          </cell>
        </row>
        <row r="120">
          <cell r="C120" t="str">
            <v>город Бекабад</v>
          </cell>
          <cell r="D120">
            <v>149</v>
          </cell>
        </row>
        <row r="121">
          <cell r="C121" t="str">
            <v>город Янгийул</v>
          </cell>
          <cell r="D121">
            <v>176</v>
          </cell>
        </row>
        <row r="122">
          <cell r="C122" t="str">
            <v>Ахангаранский район</v>
          </cell>
          <cell r="D122">
            <v>500</v>
          </cell>
        </row>
        <row r="123">
          <cell r="C123" t="str">
            <v>город Ахангаран</v>
          </cell>
          <cell r="D123">
            <v>770</v>
          </cell>
        </row>
        <row r="124">
          <cell r="C124" t="str">
            <v>Чиназский район</v>
          </cell>
          <cell r="D124">
            <v>814</v>
          </cell>
        </row>
        <row r="125">
          <cell r="C125" t="str">
            <v>Юкоричирчикский район</v>
          </cell>
          <cell r="D125">
            <v>500</v>
          </cell>
        </row>
        <row r="126">
          <cell r="C126" t="str">
            <v>Пскентский район</v>
          </cell>
          <cell r="D126">
            <v>123</v>
          </cell>
        </row>
        <row r="127">
          <cell r="C127" t="str">
            <v>Янгиюльский район</v>
          </cell>
          <cell r="D127">
            <v>56</v>
          </cell>
        </row>
        <row r="128">
          <cell r="C128" t="str">
            <v>Язъяванский район</v>
          </cell>
          <cell r="D128">
            <v>500</v>
          </cell>
        </row>
        <row r="129">
          <cell r="C129" t="str">
            <v>Узбекистанский район</v>
          </cell>
          <cell r="D129">
            <v>500</v>
          </cell>
        </row>
        <row r="130">
          <cell r="C130" t="str">
            <v>Ташлакский район</v>
          </cell>
          <cell r="D130">
            <v>500</v>
          </cell>
        </row>
        <row r="131">
          <cell r="C131" t="str">
            <v>город Коканд</v>
          </cell>
          <cell r="D131">
            <v>500</v>
          </cell>
        </row>
        <row r="132">
          <cell r="C132" t="str">
            <v>Кувинский район</v>
          </cell>
          <cell r="D132">
            <v>619</v>
          </cell>
        </row>
        <row r="133">
          <cell r="C133" t="str">
            <v>город Маргилан</v>
          </cell>
          <cell r="D133">
            <v>667</v>
          </cell>
        </row>
        <row r="134">
          <cell r="C134" t="str">
            <v>город Кувасай</v>
          </cell>
          <cell r="D134">
            <v>809</v>
          </cell>
        </row>
        <row r="135">
          <cell r="C135" t="str">
            <v>Ферганский район</v>
          </cell>
          <cell r="D135">
            <v>832</v>
          </cell>
        </row>
        <row r="136">
          <cell r="C136" t="str">
            <v>Риштанский район</v>
          </cell>
          <cell r="D136">
            <v>856</v>
          </cell>
        </row>
        <row r="137">
          <cell r="C137" t="str">
            <v>Учкуприкский район</v>
          </cell>
          <cell r="D137">
            <v>371</v>
          </cell>
        </row>
        <row r="138">
          <cell r="C138" t="str">
            <v>Алтыарыкский район</v>
          </cell>
          <cell r="D138">
            <v>392</v>
          </cell>
        </row>
        <row r="139">
          <cell r="C139" t="str">
            <v>Куштепинский район</v>
          </cell>
          <cell r="D139">
            <v>988</v>
          </cell>
        </row>
        <row r="140">
          <cell r="C140" t="str">
            <v>Бувайдинский район</v>
          </cell>
          <cell r="D140">
            <v>548</v>
          </cell>
        </row>
        <row r="141">
          <cell r="C141" t="str">
            <v>Фуркатский район</v>
          </cell>
          <cell r="D141">
            <v>1079</v>
          </cell>
        </row>
        <row r="142">
          <cell r="C142" t="str">
            <v>Дангаринский район</v>
          </cell>
          <cell r="D142">
            <v>647</v>
          </cell>
        </row>
        <row r="143">
          <cell r="C143" t="str">
            <v>Сохский район</v>
          </cell>
          <cell r="D143">
            <v>1316</v>
          </cell>
        </row>
        <row r="144">
          <cell r="C144" t="str">
            <v>Бешарыкский район</v>
          </cell>
          <cell r="D144">
            <v>1368</v>
          </cell>
        </row>
        <row r="145">
          <cell r="C145" t="str">
            <v>Багдадский район</v>
          </cell>
          <cell r="D145">
            <v>1451</v>
          </cell>
        </row>
        <row r="146">
          <cell r="C146" t="str">
            <v>Ургенчский район</v>
          </cell>
          <cell r="D146">
            <v>500</v>
          </cell>
        </row>
        <row r="147">
          <cell r="C147" t="str">
            <v>Тупроккалинский район</v>
          </cell>
          <cell r="D147">
            <v>531</v>
          </cell>
        </row>
        <row r="148">
          <cell r="C148" t="str">
            <v>город Хива</v>
          </cell>
          <cell r="D148">
            <v>609</v>
          </cell>
        </row>
        <row r="149">
          <cell r="C149" t="str">
            <v>Шаватский район</v>
          </cell>
          <cell r="D149">
            <v>500</v>
          </cell>
        </row>
        <row r="150">
          <cell r="C150" t="str">
            <v>Хивинский район</v>
          </cell>
          <cell r="D150">
            <v>645</v>
          </cell>
        </row>
        <row r="151">
          <cell r="C151" t="str">
            <v>Гурленский район</v>
          </cell>
          <cell r="D151">
            <v>567</v>
          </cell>
        </row>
        <row r="152">
          <cell r="C152" t="str">
            <v>Хазараспский район</v>
          </cell>
          <cell r="D152">
            <v>500</v>
          </cell>
        </row>
        <row r="153">
          <cell r="C153" t="str">
            <v>Багатский район</v>
          </cell>
          <cell r="D153">
            <v>642</v>
          </cell>
        </row>
        <row r="154">
          <cell r="C154" t="str">
            <v>Кошкупырский район</v>
          </cell>
          <cell r="D154">
            <v>500</v>
          </cell>
        </row>
        <row r="155">
          <cell r="C155" t="str">
            <v>Янгиарыкский район</v>
          </cell>
          <cell r="D155">
            <v>614</v>
          </cell>
        </row>
        <row r="156">
          <cell r="C156" t="str">
            <v>город Ургенч</v>
          </cell>
          <cell r="D156">
            <v>1007</v>
          </cell>
        </row>
        <row r="157">
          <cell r="C157" t="str">
            <v>Янгибазарский район</v>
          </cell>
          <cell r="D157">
            <v>1325</v>
          </cell>
        </row>
      </sheetData>
      <sheetData sheetId="8">
        <row r="2">
          <cell r="G2" t="str">
            <v>401722860032027019909018001</v>
          </cell>
          <cell r="H2" t="str">
            <v>Алтынкульский район</v>
          </cell>
        </row>
        <row r="3">
          <cell r="G3" t="str">
            <v>401722860032037019909018001</v>
          </cell>
          <cell r="H3" t="str">
            <v>Андижанский район</v>
          </cell>
        </row>
        <row r="4">
          <cell r="G4" t="str">
            <v>401722860032067019909018001</v>
          </cell>
          <cell r="H4" t="str">
            <v>Балыкчинский район</v>
          </cell>
        </row>
        <row r="5">
          <cell r="G5" t="str">
            <v>401722860032097019909018001</v>
          </cell>
          <cell r="H5" t="str">
            <v>Бозский район</v>
          </cell>
        </row>
        <row r="6">
          <cell r="G6" t="str">
            <v>401722860032107019909018001</v>
          </cell>
          <cell r="H6" t="str">
            <v>Булакбашинский район</v>
          </cell>
        </row>
        <row r="7">
          <cell r="G7" t="str">
            <v>401722860032117019909018001</v>
          </cell>
          <cell r="H7" t="str">
            <v>Джалалкудукский район</v>
          </cell>
        </row>
        <row r="8">
          <cell r="G8" t="str">
            <v>401722860032147019909018001</v>
          </cell>
          <cell r="H8" t="str">
            <v>Избасканский район</v>
          </cell>
        </row>
        <row r="9">
          <cell r="G9" t="str">
            <v>401722860032177019909018001</v>
          </cell>
          <cell r="H9" t="str">
            <v>Улугнорский район</v>
          </cell>
        </row>
        <row r="10">
          <cell r="G10" t="str">
            <v>401722860032207019909018001</v>
          </cell>
          <cell r="H10" t="str">
            <v>Кургантепинский район</v>
          </cell>
        </row>
        <row r="11">
          <cell r="G11" t="str">
            <v>401722860032247019909018001</v>
          </cell>
          <cell r="H11" t="str">
            <v>Асакинский район</v>
          </cell>
        </row>
        <row r="12">
          <cell r="G12" t="str">
            <v>401722860032277019909018001</v>
          </cell>
          <cell r="H12" t="str">
            <v>Мархаматский район</v>
          </cell>
        </row>
        <row r="13">
          <cell r="G13" t="str">
            <v>401722860032307019909018001</v>
          </cell>
          <cell r="H13" t="str">
            <v>Шахриханский район</v>
          </cell>
        </row>
        <row r="14">
          <cell r="G14" t="str">
            <v>401722860032327019909018001</v>
          </cell>
          <cell r="H14" t="str">
            <v>Пахтаабадский район</v>
          </cell>
        </row>
        <row r="15">
          <cell r="G15" t="str">
            <v>401722860032367019909018001</v>
          </cell>
          <cell r="H15" t="str">
            <v>Ходжаабадский район</v>
          </cell>
        </row>
        <row r="16">
          <cell r="G16" t="str">
            <v>401722860034017019909018001</v>
          </cell>
          <cell r="H16" t="str">
            <v>город Андижан</v>
          </cell>
        </row>
        <row r="17">
          <cell r="G17" t="str">
            <v>401722860034087019909018001</v>
          </cell>
          <cell r="H17" t="str">
            <v>город Ханабад</v>
          </cell>
        </row>
        <row r="18">
          <cell r="G18" t="str">
            <v>401722860062047019909018001</v>
          </cell>
          <cell r="H18" t="str">
            <v>Алатский район</v>
          </cell>
        </row>
        <row r="19">
          <cell r="G19" t="str">
            <v>401722860062077019909018001</v>
          </cell>
          <cell r="H19" t="str">
            <v>Бухарский район</v>
          </cell>
        </row>
        <row r="20">
          <cell r="G20" t="str">
            <v>401722860062127019909018001</v>
          </cell>
          <cell r="H20" t="str">
            <v>Вабкентский район</v>
          </cell>
        </row>
        <row r="21">
          <cell r="G21" t="str">
            <v>401722860062157019909018001</v>
          </cell>
          <cell r="H21" t="str">
            <v>Гиждуванский район</v>
          </cell>
        </row>
        <row r="22">
          <cell r="G22" t="str">
            <v>401722860062197019909018001</v>
          </cell>
          <cell r="H22" t="str">
            <v>Каганский район</v>
          </cell>
        </row>
        <row r="23">
          <cell r="G23" t="str">
            <v>401722860062307019909018001</v>
          </cell>
          <cell r="H23" t="str">
            <v>Каракульский район</v>
          </cell>
        </row>
        <row r="24">
          <cell r="G24" t="str">
            <v>401722860062327019909018001</v>
          </cell>
          <cell r="H24" t="str">
            <v>Караулбазарский район</v>
          </cell>
        </row>
        <row r="25">
          <cell r="G25" t="str">
            <v>401722860062407019909018001</v>
          </cell>
          <cell r="H25" t="str">
            <v>Пешкунский район‎</v>
          </cell>
        </row>
        <row r="26">
          <cell r="G26" t="str">
            <v>401722860062427019909018001</v>
          </cell>
          <cell r="H26" t="str">
            <v>Ромитанский район</v>
          </cell>
        </row>
        <row r="27">
          <cell r="G27" t="str">
            <v>401722860062467019909018001</v>
          </cell>
          <cell r="H27" t="str">
            <v>Жондорский район</v>
          </cell>
        </row>
        <row r="28">
          <cell r="G28" t="str">
            <v>401722860062587019909018001</v>
          </cell>
          <cell r="H28" t="str">
            <v>Шафирканский район‎</v>
          </cell>
        </row>
        <row r="29">
          <cell r="G29" t="str">
            <v>401722860064017019909018001</v>
          </cell>
          <cell r="H29" t="str">
            <v>город Бухара</v>
          </cell>
        </row>
        <row r="30">
          <cell r="G30" t="str">
            <v>401722860064037019909018001</v>
          </cell>
          <cell r="H30" t="str">
            <v>город Каган</v>
          </cell>
        </row>
        <row r="31">
          <cell r="G31" t="str">
            <v>401722860082017019909018001</v>
          </cell>
          <cell r="H31" t="str">
            <v>Арнасайский район</v>
          </cell>
        </row>
        <row r="32">
          <cell r="G32" t="str">
            <v>401722860082047019909018001</v>
          </cell>
          <cell r="H32" t="str">
            <v>Бахмальский район</v>
          </cell>
        </row>
        <row r="33">
          <cell r="G33" t="str">
            <v>401722860082097019909018001</v>
          </cell>
          <cell r="H33" t="str">
            <v>Галляаральский район</v>
          </cell>
        </row>
        <row r="34">
          <cell r="G34" t="str">
            <v>401722860082127019909018001</v>
          </cell>
          <cell r="H34" t="str">
            <v>Шараф Рашидовский район</v>
          </cell>
        </row>
        <row r="35">
          <cell r="G35" t="str">
            <v>401722860082157019909018001</v>
          </cell>
          <cell r="H35" t="str">
            <v>Дустликский район</v>
          </cell>
        </row>
        <row r="36">
          <cell r="G36" t="str">
            <v>401722860082187019909018001</v>
          </cell>
          <cell r="H36" t="str">
            <v>Зааминский район</v>
          </cell>
        </row>
        <row r="37">
          <cell r="G37" t="str">
            <v>401722860082207019909018001</v>
          </cell>
          <cell r="H37" t="str">
            <v>Зарбдарский район</v>
          </cell>
        </row>
        <row r="38">
          <cell r="G38" t="str">
            <v>401722860082257019909018001</v>
          </cell>
          <cell r="H38" t="str">
            <v>Зафарабадский район</v>
          </cell>
        </row>
        <row r="39">
          <cell r="G39" t="str">
            <v>401722860082237019909018001</v>
          </cell>
          <cell r="H39" t="str">
            <v>Мирзачульский район</v>
          </cell>
        </row>
        <row r="40">
          <cell r="G40" t="str">
            <v>401722860082287019909018001</v>
          </cell>
          <cell r="H40" t="str">
            <v>Пахтакорский район</v>
          </cell>
        </row>
        <row r="41">
          <cell r="G41" t="str">
            <v>401722860082357019909018001</v>
          </cell>
          <cell r="H41" t="str">
            <v>Фаришский район</v>
          </cell>
        </row>
        <row r="42">
          <cell r="G42" t="str">
            <v>401722860082377019909018001</v>
          </cell>
          <cell r="H42" t="str">
            <v>Янгиабадский район</v>
          </cell>
        </row>
        <row r="43">
          <cell r="G43" t="str">
            <v>401722860084017019909018001</v>
          </cell>
          <cell r="H43" t="str">
            <v>город Джизак</v>
          </cell>
        </row>
        <row r="44">
          <cell r="G44" t="str">
            <v>401722860102077019909018001</v>
          </cell>
          <cell r="H44" t="str">
            <v>Гузарский район</v>
          </cell>
        </row>
        <row r="45">
          <cell r="G45" t="str">
            <v>401722860102127019909018001</v>
          </cell>
          <cell r="H45" t="str">
            <v>Дехканабадский район</v>
          </cell>
        </row>
        <row r="46">
          <cell r="G46" t="str">
            <v>401722860102207019909018001</v>
          </cell>
          <cell r="H46" t="str">
            <v>Камашинский район</v>
          </cell>
        </row>
        <row r="47">
          <cell r="G47" t="str">
            <v>401722860102247019909018001</v>
          </cell>
          <cell r="H47" t="str">
            <v>Каршинский район</v>
          </cell>
        </row>
        <row r="48">
          <cell r="G48" t="str">
            <v>401722860102297019909018001</v>
          </cell>
          <cell r="H48" t="str">
            <v>Касанский район</v>
          </cell>
        </row>
        <row r="49">
          <cell r="G49" t="str">
            <v>401722860102327019909018001</v>
          </cell>
          <cell r="H49" t="str">
            <v>Китабский район</v>
          </cell>
        </row>
        <row r="50">
          <cell r="G50" t="str">
            <v>401722860102337019909018001</v>
          </cell>
          <cell r="H50" t="str">
            <v>Миришкорский район</v>
          </cell>
        </row>
        <row r="51">
          <cell r="G51" t="str">
            <v>401722860102347019909018001</v>
          </cell>
          <cell r="H51" t="str">
            <v>Мубарекский район</v>
          </cell>
        </row>
        <row r="52">
          <cell r="G52" t="str">
            <v>401722860102357019909018001</v>
          </cell>
          <cell r="H52" t="str">
            <v>Нишанский район</v>
          </cell>
        </row>
        <row r="53">
          <cell r="G53" t="str">
            <v>401722860102377019909018001</v>
          </cell>
          <cell r="H53" t="str">
            <v>Касбийский район</v>
          </cell>
        </row>
        <row r="54">
          <cell r="G54" t="str">
            <v>401722860102427019909018001</v>
          </cell>
          <cell r="H54" t="str">
            <v>Чиракчинский район</v>
          </cell>
        </row>
        <row r="55">
          <cell r="G55" t="str">
            <v>401722860102457019909018001</v>
          </cell>
          <cell r="H55" t="str">
            <v>Шахрисабзский район</v>
          </cell>
        </row>
        <row r="56">
          <cell r="G56" t="str">
            <v>401722860102507019909018001</v>
          </cell>
          <cell r="H56" t="str">
            <v>Яккабагский район</v>
          </cell>
        </row>
        <row r="57">
          <cell r="G57" t="str">
            <v>401722860104017019909018001</v>
          </cell>
          <cell r="H57" t="str">
            <v>город Карши</v>
          </cell>
        </row>
        <row r="58">
          <cell r="G58" t="str">
            <v>401722860104057019909018001</v>
          </cell>
          <cell r="H58" t="str">
            <v>город Шахрисабз</v>
          </cell>
        </row>
        <row r="59">
          <cell r="G59" t="str">
            <v>401722860122117019909018001</v>
          </cell>
          <cell r="H59" t="str">
            <v>Канимехский район</v>
          </cell>
        </row>
        <row r="60">
          <cell r="G60" t="str">
            <v>401722860122167019909018001</v>
          </cell>
          <cell r="H60" t="str">
            <v>Кызылтепинский район</v>
          </cell>
        </row>
        <row r="61">
          <cell r="G61" t="str">
            <v>401722860122307019909018001</v>
          </cell>
          <cell r="H61" t="str">
            <v>Навбахорский район</v>
          </cell>
        </row>
        <row r="62">
          <cell r="G62" t="str">
            <v>401722860122347019909018001</v>
          </cell>
          <cell r="H62" t="str">
            <v>Карманинский район</v>
          </cell>
        </row>
        <row r="63">
          <cell r="G63" t="str">
            <v>401722860122387019909018001</v>
          </cell>
          <cell r="H63" t="str">
            <v>Нуратинский район</v>
          </cell>
        </row>
        <row r="64">
          <cell r="G64" t="str">
            <v>401722860122447019909018001</v>
          </cell>
          <cell r="H64" t="str">
            <v>Тамдынский район</v>
          </cell>
        </row>
        <row r="65">
          <cell r="G65" t="str">
            <v>401722860122487019909018001</v>
          </cell>
          <cell r="H65" t="str">
            <v>Учкудукский район</v>
          </cell>
        </row>
        <row r="66">
          <cell r="G66" t="str">
            <v>401722860122517019909018001</v>
          </cell>
          <cell r="H66" t="str">
            <v>Хатырчинский район</v>
          </cell>
        </row>
        <row r="67">
          <cell r="G67" t="str">
            <v>401722860124017019909018001</v>
          </cell>
          <cell r="H67" t="str">
            <v>город Навои</v>
          </cell>
        </row>
        <row r="68">
          <cell r="G68" t="str">
            <v>401722860124087019909018001</v>
          </cell>
          <cell r="H68" t="str">
            <v>город Зарафшан</v>
          </cell>
        </row>
        <row r="69">
          <cell r="G69" t="str">
            <v>401722860124127019909018001</v>
          </cell>
          <cell r="H69" t="str">
            <v>г.Газган</v>
          </cell>
        </row>
        <row r="70">
          <cell r="G70" t="str">
            <v>401722860142047019909018001</v>
          </cell>
          <cell r="H70" t="str">
            <v>Мингбулакский район</v>
          </cell>
        </row>
        <row r="71">
          <cell r="G71" t="str">
            <v>401722860142077019909018001</v>
          </cell>
          <cell r="H71" t="str">
            <v>Касансайский район</v>
          </cell>
        </row>
        <row r="72">
          <cell r="G72" t="str">
            <v>401722860142127019909018001</v>
          </cell>
          <cell r="H72" t="str">
            <v>Наманганский район</v>
          </cell>
        </row>
        <row r="73">
          <cell r="G73" t="str">
            <v>401722860142167019909018001</v>
          </cell>
          <cell r="H73" t="str">
            <v>Нарынский район</v>
          </cell>
        </row>
        <row r="74">
          <cell r="G74" t="str">
            <v>401722860142197019909018001</v>
          </cell>
          <cell r="H74" t="str">
            <v>Папский район</v>
          </cell>
        </row>
        <row r="75">
          <cell r="G75" t="str">
            <v>401722860142247019909018001</v>
          </cell>
          <cell r="H75" t="str">
            <v>Туракурганский район</v>
          </cell>
        </row>
        <row r="76">
          <cell r="G76" t="str">
            <v>401722860142297019909018001</v>
          </cell>
          <cell r="H76" t="str">
            <v>Уйчинский район</v>
          </cell>
        </row>
        <row r="77">
          <cell r="G77" t="str">
            <v>401722860142347019909018001</v>
          </cell>
          <cell r="H77" t="str">
            <v>Учкурганский район</v>
          </cell>
        </row>
        <row r="78">
          <cell r="G78" t="str">
            <v>401722860142367019909018001</v>
          </cell>
          <cell r="H78" t="str">
            <v>Чартакский район</v>
          </cell>
        </row>
        <row r="79">
          <cell r="G79" t="str">
            <v>401722860142377019909018001</v>
          </cell>
          <cell r="H79" t="str">
            <v>Чустский район</v>
          </cell>
        </row>
        <row r="80">
          <cell r="G80" t="str">
            <v>401722860142427019909018001</v>
          </cell>
          <cell r="H80" t="str">
            <v>Янгикурганский район</v>
          </cell>
        </row>
        <row r="81">
          <cell r="G81" t="str">
            <v>401722860144017019909018001</v>
          </cell>
          <cell r="H81" t="str">
            <v>город Наманган</v>
          </cell>
        </row>
        <row r="82">
          <cell r="G82" t="str">
            <v>401722860182037019909018001</v>
          </cell>
          <cell r="H82" t="str">
            <v>Акдарьинский район</v>
          </cell>
        </row>
        <row r="83">
          <cell r="G83" t="str">
            <v>401722860182067019909018001</v>
          </cell>
          <cell r="H83" t="str">
            <v>Булунгурский район</v>
          </cell>
        </row>
        <row r="84">
          <cell r="G84" t="str">
            <v>401722860182097019909018001</v>
          </cell>
          <cell r="H84" t="str">
            <v>Джамбайский район</v>
          </cell>
        </row>
        <row r="85">
          <cell r="G85" t="str">
            <v>401722860182127019909018001</v>
          </cell>
          <cell r="H85" t="str">
            <v>Иштыханский район</v>
          </cell>
        </row>
        <row r="86">
          <cell r="G86" t="str">
            <v>401722860182157019909018001</v>
          </cell>
          <cell r="H86" t="str">
            <v>Каттакурганский район</v>
          </cell>
        </row>
        <row r="87">
          <cell r="G87" t="str">
            <v>401722860182167019909018001</v>
          </cell>
          <cell r="H87" t="str">
            <v>Кошрабадский район</v>
          </cell>
        </row>
        <row r="88">
          <cell r="G88" t="str">
            <v>401722860182187019909018001</v>
          </cell>
          <cell r="H88" t="str">
            <v>Нарпайский район</v>
          </cell>
        </row>
        <row r="89">
          <cell r="G89" t="str">
            <v>401722860182247019909018001</v>
          </cell>
          <cell r="H89" t="str">
            <v>Пайарыкский район</v>
          </cell>
        </row>
        <row r="90">
          <cell r="G90" t="str">
            <v>401722860182277019909018001</v>
          </cell>
          <cell r="H90" t="str">
            <v>Пастдаргомский район</v>
          </cell>
        </row>
        <row r="91">
          <cell r="G91" t="str">
            <v>401722860182307019909018001</v>
          </cell>
          <cell r="H91" t="str">
            <v>Пахтачийский район</v>
          </cell>
        </row>
        <row r="92">
          <cell r="G92" t="str">
            <v>401722860182337019909018001</v>
          </cell>
          <cell r="H92" t="str">
            <v>Самаркандский район</v>
          </cell>
        </row>
        <row r="93">
          <cell r="G93" t="str">
            <v>401722860182357019909018001</v>
          </cell>
          <cell r="H93" t="str">
            <v>Нурабадский район</v>
          </cell>
        </row>
        <row r="94">
          <cell r="G94" t="str">
            <v>401722860182367019909018001</v>
          </cell>
          <cell r="H94" t="str">
            <v>Ургутский район</v>
          </cell>
        </row>
        <row r="95">
          <cell r="G95" t="str">
            <v>401722860182387019909018001</v>
          </cell>
          <cell r="H95" t="str">
            <v>Тайлакский район</v>
          </cell>
        </row>
        <row r="96">
          <cell r="G96" t="str">
            <v>401722860184017019909018001</v>
          </cell>
          <cell r="H96" t="str">
            <v>город Самарканд</v>
          </cell>
        </row>
        <row r="97">
          <cell r="G97" t="str">
            <v>401722860184067019909018001</v>
          </cell>
          <cell r="H97" t="str">
            <v>город Каттакурган</v>
          </cell>
        </row>
        <row r="98">
          <cell r="G98" t="str">
            <v>401722860222017019909018001</v>
          </cell>
          <cell r="H98" t="str">
            <v>Алтынсайский район‎</v>
          </cell>
        </row>
        <row r="99">
          <cell r="G99" t="str">
            <v>401722860222027019909018001</v>
          </cell>
          <cell r="H99" t="str">
            <v>Ангорский район‎</v>
          </cell>
        </row>
        <row r="100">
          <cell r="G100" t="str">
            <v>401722860222037019909018001</v>
          </cell>
          <cell r="H100" t="str">
            <v>Бандихон</v>
          </cell>
        </row>
        <row r="101">
          <cell r="G101" t="str">
            <v>401722860222047019909018001</v>
          </cell>
          <cell r="H101" t="str">
            <v>Байсунский район‎</v>
          </cell>
        </row>
        <row r="102">
          <cell r="G102" t="str">
            <v>401722860222077019909018001</v>
          </cell>
          <cell r="H102" t="str">
            <v>Музрабадский район‎</v>
          </cell>
        </row>
        <row r="103">
          <cell r="G103" t="str">
            <v>401722860222107019909018001</v>
          </cell>
          <cell r="H103" t="str">
            <v>Денауский район‎</v>
          </cell>
        </row>
        <row r="104">
          <cell r="G104" t="str">
            <v>401722860222127019909018001</v>
          </cell>
          <cell r="H104" t="str">
            <v>Джаркурганский район‎</v>
          </cell>
        </row>
        <row r="105">
          <cell r="G105" t="str">
            <v>401722860222147019909018001</v>
          </cell>
          <cell r="H105" t="str">
            <v>Кумкурганский район‎</v>
          </cell>
        </row>
        <row r="106">
          <cell r="G106" t="str">
            <v>401722860222157019909018001</v>
          </cell>
          <cell r="H106" t="str">
            <v>Кизирикский район‎</v>
          </cell>
        </row>
        <row r="107">
          <cell r="G107" t="str">
            <v>401722860222177019909018001</v>
          </cell>
          <cell r="H107" t="str">
            <v>Сариасийский район‎</v>
          </cell>
        </row>
        <row r="108">
          <cell r="G108" t="str">
            <v>401722860222207019909018001</v>
          </cell>
          <cell r="H108" t="str">
            <v>Термезский район‎</v>
          </cell>
        </row>
        <row r="109">
          <cell r="G109" t="str">
            <v>401722860222217019909018001</v>
          </cell>
          <cell r="H109" t="str">
            <v>Узунский район‎</v>
          </cell>
        </row>
        <row r="110">
          <cell r="G110" t="str">
            <v>401722860222237019909018001</v>
          </cell>
          <cell r="H110" t="str">
            <v>Шерабадский район</v>
          </cell>
        </row>
        <row r="111">
          <cell r="G111" t="str">
            <v>401722860222267019909018001</v>
          </cell>
          <cell r="H111" t="str">
            <v>Шурчинский район‎</v>
          </cell>
        </row>
        <row r="112">
          <cell r="G112" t="str">
            <v>401722860224017019909018001</v>
          </cell>
          <cell r="H112" t="str">
            <v>город Термез</v>
          </cell>
        </row>
        <row r="113">
          <cell r="G113" t="str">
            <v>401722860242067019909018001</v>
          </cell>
          <cell r="H113" t="str">
            <v>Акалтынский район</v>
          </cell>
        </row>
        <row r="114">
          <cell r="G114" t="str">
            <v>401722860242127019909018001</v>
          </cell>
          <cell r="H114" t="str">
            <v>Баяутский район</v>
          </cell>
        </row>
        <row r="115">
          <cell r="G115" t="str">
            <v>401722860242167019909018001</v>
          </cell>
          <cell r="H115" t="str">
            <v>Сайхунабадский район</v>
          </cell>
        </row>
        <row r="116">
          <cell r="G116" t="str">
            <v>401722860242207019909018001</v>
          </cell>
          <cell r="H116" t="str">
            <v>Гулистанский район</v>
          </cell>
        </row>
        <row r="117">
          <cell r="G117" t="str">
            <v>401722860242267019909018001</v>
          </cell>
          <cell r="H117" t="str">
            <v>Сардобинский район</v>
          </cell>
        </row>
        <row r="118">
          <cell r="G118" t="str">
            <v>401722860242287019909018001</v>
          </cell>
          <cell r="H118" t="str">
            <v>Мирзаабадский район</v>
          </cell>
        </row>
        <row r="119">
          <cell r="G119" t="str">
            <v>401722860242317019909018001</v>
          </cell>
          <cell r="H119" t="str">
            <v>Сырдарьинский район</v>
          </cell>
        </row>
        <row r="120">
          <cell r="G120" t="str">
            <v>401722860242357019909018001</v>
          </cell>
          <cell r="H120" t="str">
            <v>Хавастский район</v>
          </cell>
        </row>
        <row r="121">
          <cell r="G121" t="str">
            <v>401722860244017019909018001</v>
          </cell>
          <cell r="H121" t="str">
            <v>город Гулистан</v>
          </cell>
        </row>
        <row r="122">
          <cell r="G122" t="str">
            <v>401722860244107019909018001</v>
          </cell>
          <cell r="H122" t="str">
            <v>город Ширин</v>
          </cell>
        </row>
        <row r="123">
          <cell r="G123" t="str">
            <v>401722860244137019909018001</v>
          </cell>
          <cell r="H123" t="str">
            <v>город Янгиер</v>
          </cell>
        </row>
        <row r="124">
          <cell r="G124" t="str">
            <v>401722860262777019909018001</v>
          </cell>
          <cell r="H124" t="str">
            <v>Шайхантахурский район</v>
          </cell>
        </row>
        <row r="125">
          <cell r="G125" t="str">
            <v>401722860262627019909018001</v>
          </cell>
          <cell r="H125" t="str">
            <v>Учтепинский район</v>
          </cell>
        </row>
        <row r="126">
          <cell r="G126" t="str">
            <v>401722860262947019909018001</v>
          </cell>
          <cell r="H126" t="str">
            <v>Чиланзарский район</v>
          </cell>
        </row>
        <row r="127">
          <cell r="G127" t="str">
            <v>401722860262737019909018001</v>
          </cell>
          <cell r="H127" t="str">
            <v>Мирабадский район</v>
          </cell>
        </row>
        <row r="128">
          <cell r="G128" t="str">
            <v>401722860262697019909018001</v>
          </cell>
          <cell r="H128" t="str">
            <v>Мирзо Улуғбекский район</v>
          </cell>
        </row>
        <row r="129">
          <cell r="G129" t="str">
            <v>401722860262877019909018001</v>
          </cell>
          <cell r="H129" t="str">
            <v>Яккасарайский район</v>
          </cell>
        </row>
        <row r="130">
          <cell r="G130" t="str">
            <v>401722860262807019909018001</v>
          </cell>
          <cell r="H130" t="str">
            <v>Алмазарский район</v>
          </cell>
        </row>
        <row r="131">
          <cell r="G131" t="str">
            <v>401722860262907019909018001</v>
          </cell>
          <cell r="H131" t="str">
            <v>Яшнабадский район</v>
          </cell>
        </row>
        <row r="132">
          <cell r="G132" t="str">
            <v>401722860262837019909018001</v>
          </cell>
          <cell r="H132" t="str">
            <v>Сергелинский район</v>
          </cell>
        </row>
        <row r="133">
          <cell r="G133" t="str">
            <v>401722860262647019909018001</v>
          </cell>
          <cell r="H133" t="str">
            <v>Бектемирский район</v>
          </cell>
        </row>
        <row r="134">
          <cell r="G134" t="str">
            <v>401722860262667019909018001</v>
          </cell>
          <cell r="H134" t="str">
            <v>Юнусабадский район</v>
          </cell>
        </row>
        <row r="135">
          <cell r="G135" t="str">
            <v>401722860262927019909018001</v>
          </cell>
          <cell r="H135" t="str">
            <v>Янгихаятский район</v>
          </cell>
        </row>
        <row r="136">
          <cell r="G136" t="str">
            <v>401722860274047019909018001</v>
          </cell>
          <cell r="H136" t="str">
            <v>город Алмалык</v>
          </cell>
        </row>
        <row r="137">
          <cell r="G137" t="str">
            <v>401722860274077019909018001</v>
          </cell>
          <cell r="H137" t="str">
            <v>город Ангрен</v>
          </cell>
        </row>
        <row r="138">
          <cell r="G138" t="str">
            <v>401722860274157019909018001</v>
          </cell>
          <cell r="H138" t="str">
            <v>город Ахангаран</v>
          </cell>
        </row>
        <row r="139">
          <cell r="G139" t="str">
            <v>401722860274137019909018001</v>
          </cell>
          <cell r="H139" t="str">
            <v>город Бекабад</v>
          </cell>
        </row>
        <row r="140">
          <cell r="G140" t="str">
            <v>401722860274197019909018001</v>
          </cell>
          <cell r="H140" t="str">
            <v>город Чирчик</v>
          </cell>
        </row>
        <row r="141">
          <cell r="G141" t="str">
            <v>401722860274247019909018001</v>
          </cell>
          <cell r="H141" t="str">
            <v>город Янгийул</v>
          </cell>
        </row>
        <row r="142">
          <cell r="G142" t="str">
            <v>401722860272127019909018001</v>
          </cell>
          <cell r="H142" t="str">
            <v>Ахангаранский район</v>
          </cell>
        </row>
        <row r="143">
          <cell r="G143" t="str">
            <v>401722860272207019909018001</v>
          </cell>
          <cell r="H143" t="str">
            <v>Бекабадский район</v>
          </cell>
        </row>
        <row r="144">
          <cell r="G144" t="str">
            <v>401722860272067019909018001</v>
          </cell>
          <cell r="H144" t="str">
            <v>Аккурганский район</v>
          </cell>
        </row>
        <row r="145">
          <cell r="G145" t="str">
            <v>401722860272247019909018001</v>
          </cell>
          <cell r="H145" t="str">
            <v>Бостанлыкский район</v>
          </cell>
        </row>
        <row r="146">
          <cell r="G146" t="str">
            <v>401722860272287019909018001</v>
          </cell>
          <cell r="H146" t="str">
            <v>Букинский район</v>
          </cell>
        </row>
        <row r="147">
          <cell r="G147" t="str">
            <v>401722860272397019909018001</v>
          </cell>
          <cell r="H147" t="str">
            <v>Юкоричирчикский район</v>
          </cell>
        </row>
        <row r="148">
          <cell r="G148" t="str">
            <v>401722860272337019909018001</v>
          </cell>
          <cell r="H148" t="str">
            <v>Куйичирчикский район</v>
          </cell>
        </row>
        <row r="149">
          <cell r="G149" t="str">
            <v>401722860272377019909018001</v>
          </cell>
          <cell r="H149" t="str">
            <v>Зангиатинский район</v>
          </cell>
        </row>
        <row r="150">
          <cell r="G150" t="str">
            <v>401722860272487019909018001</v>
          </cell>
          <cell r="H150" t="str">
            <v>Кибрайский район</v>
          </cell>
        </row>
        <row r="151">
          <cell r="G151" t="str">
            <v>401722860272497019909018001</v>
          </cell>
          <cell r="H151" t="str">
            <v>Паркентский район</v>
          </cell>
        </row>
        <row r="152">
          <cell r="G152" t="str">
            <v>401722860272507019909018001</v>
          </cell>
          <cell r="H152" t="str">
            <v>Пскентский район</v>
          </cell>
        </row>
        <row r="153">
          <cell r="G153" t="str">
            <v>401722860272537019909018001</v>
          </cell>
          <cell r="H153" t="str">
            <v>Уртачирчикский район</v>
          </cell>
        </row>
        <row r="154">
          <cell r="G154" t="str">
            <v>401722860272657019909018001</v>
          </cell>
          <cell r="H154" t="str">
            <v>Ташкентский район</v>
          </cell>
        </row>
        <row r="155">
          <cell r="G155" t="str">
            <v>401722860272567019909018001</v>
          </cell>
          <cell r="H155" t="str">
            <v>Чиназский район</v>
          </cell>
        </row>
        <row r="156">
          <cell r="G156" t="str">
            <v>401722860272597019909018001</v>
          </cell>
          <cell r="H156" t="str">
            <v>Янгиюльский район</v>
          </cell>
        </row>
        <row r="157">
          <cell r="G157" t="str">
            <v>401722860274017019909018001</v>
          </cell>
          <cell r="H157" t="str">
            <v>город Нурафшон</v>
          </cell>
        </row>
        <row r="158">
          <cell r="G158" t="str">
            <v>401722860304017019909018001</v>
          </cell>
          <cell r="H158" t="str">
            <v>город Фергана</v>
          </cell>
        </row>
        <row r="159">
          <cell r="G159" t="str">
            <v>401722860304057019909018001</v>
          </cell>
          <cell r="H159" t="str">
            <v>город Коканд</v>
          </cell>
        </row>
        <row r="160">
          <cell r="G160" t="str">
            <v>401722860304087019909018001</v>
          </cell>
          <cell r="H160" t="str">
            <v>город Кувасай</v>
          </cell>
        </row>
        <row r="161">
          <cell r="G161" t="str">
            <v>401722860304127019909018001</v>
          </cell>
          <cell r="H161" t="str">
            <v>город Маргилан</v>
          </cell>
        </row>
        <row r="162">
          <cell r="G162" t="str">
            <v>401722860302037019909018001</v>
          </cell>
          <cell r="H162" t="str">
            <v>Алтыарыкский район</v>
          </cell>
        </row>
        <row r="163">
          <cell r="G163" t="str">
            <v>401722860302097019990018001</v>
          </cell>
          <cell r="H163" t="str">
            <v>Багдадский район</v>
          </cell>
        </row>
        <row r="164">
          <cell r="G164" t="str">
            <v>401722860302127019909018001</v>
          </cell>
          <cell r="H164" t="str">
            <v>Бувайдинский район</v>
          </cell>
        </row>
        <row r="165">
          <cell r="G165" t="str">
            <v>401722860302157019909018001</v>
          </cell>
          <cell r="H165" t="str">
            <v>Бешарыкский район</v>
          </cell>
        </row>
        <row r="166">
          <cell r="G166" t="str">
            <v>401722860302187019909018001</v>
          </cell>
          <cell r="H166" t="str">
            <v>Кувинский район</v>
          </cell>
        </row>
        <row r="167">
          <cell r="G167" t="str">
            <v>401722860302217019909018001</v>
          </cell>
          <cell r="H167" t="str">
            <v>Учкуприкский район</v>
          </cell>
        </row>
        <row r="168">
          <cell r="G168" t="str">
            <v>401722860302247019909018001</v>
          </cell>
          <cell r="H168" t="str">
            <v>Риштанский район</v>
          </cell>
        </row>
        <row r="169">
          <cell r="G169" t="str">
            <v>401722860302267019909018001</v>
          </cell>
          <cell r="H169" t="str">
            <v>Сохский район</v>
          </cell>
        </row>
        <row r="170">
          <cell r="G170" t="str">
            <v>401722860302277019909018001</v>
          </cell>
          <cell r="H170" t="str">
            <v>Ташлакский район</v>
          </cell>
        </row>
        <row r="171">
          <cell r="G171" t="str">
            <v>401722860302307019909018001</v>
          </cell>
          <cell r="H171" t="str">
            <v>Узбекистанский район</v>
          </cell>
        </row>
        <row r="172">
          <cell r="G172" t="str">
            <v>401722860302337019909018001</v>
          </cell>
          <cell r="H172" t="str">
            <v>Ферганский район</v>
          </cell>
        </row>
        <row r="173">
          <cell r="G173" t="str">
            <v>401722860302367019909018001</v>
          </cell>
          <cell r="H173" t="str">
            <v>Дангаринский район</v>
          </cell>
        </row>
        <row r="174">
          <cell r="G174" t="str">
            <v>401722860302387019909018001</v>
          </cell>
          <cell r="H174" t="str">
            <v>Фуркатский район</v>
          </cell>
        </row>
        <row r="175">
          <cell r="G175" t="str">
            <v>401722860302427019909018001</v>
          </cell>
          <cell r="H175" t="str">
            <v>Язъяванский район</v>
          </cell>
        </row>
        <row r="176">
          <cell r="G176" t="str">
            <v>401722860302067019909018001</v>
          </cell>
          <cell r="H176" t="str">
            <v>Куштепинский район</v>
          </cell>
        </row>
        <row r="177">
          <cell r="G177" t="str">
            <v>401722860334017019909018001</v>
          </cell>
          <cell r="H177" t="str">
            <v>город Ургенч</v>
          </cell>
        </row>
        <row r="178">
          <cell r="G178" t="str">
            <v>401722860332047019909018001</v>
          </cell>
          <cell r="H178" t="str">
            <v>Багатский район</v>
          </cell>
        </row>
        <row r="179">
          <cell r="G179" t="str">
            <v>401722860332087019909018001</v>
          </cell>
          <cell r="H179" t="str">
            <v>Гурленский район</v>
          </cell>
        </row>
        <row r="180">
          <cell r="G180" t="str">
            <v xml:space="preserve">401722860332127019909018001 </v>
          </cell>
          <cell r="H180" t="str">
            <v>Кошкупырский район</v>
          </cell>
        </row>
        <row r="181">
          <cell r="G181" t="str">
            <v>401722860332177019909018001</v>
          </cell>
          <cell r="H181" t="str">
            <v>Ургенчский район</v>
          </cell>
        </row>
        <row r="182">
          <cell r="G182" t="str">
            <v>401722860332207019909018001</v>
          </cell>
          <cell r="H182" t="str">
            <v>Хазараспский район</v>
          </cell>
        </row>
        <row r="183">
          <cell r="G183" t="str">
            <v>401722860332237019909018001</v>
          </cell>
          <cell r="H183" t="str">
            <v>Ханкинский район</v>
          </cell>
        </row>
        <row r="184">
          <cell r="G184" t="str">
            <v>401722860332307019909018001</v>
          </cell>
          <cell r="H184" t="str">
            <v>Шаватский район</v>
          </cell>
        </row>
        <row r="185">
          <cell r="G185" t="str">
            <v>401722860332337019909018001</v>
          </cell>
          <cell r="H185" t="str">
            <v>Янгиарыкский район</v>
          </cell>
        </row>
        <row r="186">
          <cell r="G186" t="str">
            <v>401722860332367019909018001</v>
          </cell>
          <cell r="H186" t="str">
            <v>Янгибазарский район</v>
          </cell>
        </row>
        <row r="187">
          <cell r="G187" t="str">
            <v>401722860332267019909018001</v>
          </cell>
          <cell r="H187" t="str">
            <v>Хивинский район</v>
          </cell>
        </row>
        <row r="188">
          <cell r="G188" t="str">
            <v>401722860334067019909018001</v>
          </cell>
          <cell r="H188" t="str">
            <v>город Хива</v>
          </cell>
        </row>
        <row r="189">
          <cell r="G189" t="str">
            <v>401722860332217019909018001</v>
          </cell>
          <cell r="H189" t="str">
            <v>Тупроккалинский район</v>
          </cell>
        </row>
        <row r="190">
          <cell r="G190" t="str">
            <v>401722860352047019909018001</v>
          </cell>
          <cell r="H190" t="str">
            <v>Амударьинский район</v>
          </cell>
        </row>
        <row r="191">
          <cell r="G191" t="str">
            <v>401722860352077019909018001</v>
          </cell>
          <cell r="H191" t="str">
            <v>Берунийский район</v>
          </cell>
        </row>
        <row r="192">
          <cell r="G192" t="str">
            <v>401722860352097019909018001</v>
          </cell>
          <cell r="H192" t="str">
            <v>Бозатауский район</v>
          </cell>
        </row>
        <row r="193">
          <cell r="G193" t="str">
            <v>401722860352117019909018001</v>
          </cell>
          <cell r="H193" t="str">
            <v>Караузякский район</v>
          </cell>
        </row>
        <row r="194">
          <cell r="G194" t="str">
            <v>401722860352127019909018001</v>
          </cell>
          <cell r="H194" t="str">
            <v>Кегейлийский район</v>
          </cell>
        </row>
        <row r="195">
          <cell r="G195" t="str">
            <v>401722860352157019909018001</v>
          </cell>
          <cell r="H195" t="str">
            <v>Кунградский район</v>
          </cell>
        </row>
        <row r="196">
          <cell r="G196" t="str">
            <v>401722860352187019909018001</v>
          </cell>
          <cell r="H196" t="str">
            <v>Канлыкульский район</v>
          </cell>
        </row>
        <row r="197">
          <cell r="G197" t="str">
            <v>401722860352227019909018001</v>
          </cell>
          <cell r="H197" t="str">
            <v>Муйнакский район</v>
          </cell>
        </row>
        <row r="198">
          <cell r="G198" t="str">
            <v>401722860352257019909018001</v>
          </cell>
          <cell r="H198" t="str">
            <v>Нукусский район</v>
          </cell>
        </row>
        <row r="199">
          <cell r="G199" t="str">
            <v>401722860352287019909018001</v>
          </cell>
          <cell r="H199" t="str">
            <v>Тахиаташский район</v>
          </cell>
        </row>
        <row r="200">
          <cell r="G200" t="str">
            <v>401722860352307019909018001</v>
          </cell>
          <cell r="H200" t="str">
            <v>Тахтакупырский район</v>
          </cell>
        </row>
        <row r="201">
          <cell r="G201" t="str">
            <v>401722860352337019909018001</v>
          </cell>
          <cell r="H201" t="str">
            <v>Турткульский район</v>
          </cell>
        </row>
        <row r="202">
          <cell r="G202" t="str">
            <v>401722860352367019909018001</v>
          </cell>
          <cell r="H202" t="str">
            <v>Ходжейлийский район</v>
          </cell>
        </row>
        <row r="203">
          <cell r="G203" t="str">
            <v>401722860352407019909018001</v>
          </cell>
          <cell r="H203" t="str">
            <v>Чимбайский район</v>
          </cell>
        </row>
        <row r="204">
          <cell r="G204" t="str">
            <v>401722860352437019909018001</v>
          </cell>
          <cell r="H204" t="str">
            <v>Шуманайский район</v>
          </cell>
        </row>
        <row r="205">
          <cell r="G205" t="str">
            <v>401722860352507019909018001</v>
          </cell>
          <cell r="H205" t="str">
            <v>Элликкалинский район</v>
          </cell>
        </row>
        <row r="206">
          <cell r="G206" t="str">
            <v>401722860354017019909018001</v>
          </cell>
          <cell r="H206" t="str">
            <v>город Нукус</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Ғолиблар рўйхати"/>
      <sheetName val="Шаблон МФЙ СВОД"/>
      <sheetName val="Шаблон МФЙ кесимида "/>
      <sheetName val="ФТЖ"/>
      <sheetName val="Лист2"/>
    </sheetNames>
    <sheetDataSet>
      <sheetData sheetId="0" refreshError="1"/>
      <sheetData sheetId="1" refreshError="1"/>
      <sheetData sheetId="2" refreshError="1"/>
      <sheetData sheetId="3" refreshError="1"/>
      <sheetData sheetId="4">
        <row r="1">
          <cell r="A1" t="str">
            <v>Код</v>
          </cell>
          <cell r="B1" t="str">
            <v>Ҳудуд номи</v>
          </cell>
          <cell r="C1" t="str">
            <v>Туман ва шаҳар номи</v>
          </cell>
        </row>
        <row r="4">
          <cell r="A4">
            <v>137</v>
          </cell>
          <cell r="B4" t="str">
            <v>Фарғона вилояти</v>
          </cell>
          <cell r="C4" t="str">
            <v>Фарғона шаҳри</v>
          </cell>
        </row>
        <row r="5">
          <cell r="A5">
            <v>157</v>
          </cell>
          <cell r="B5" t="str">
            <v>Хоразм вилояти</v>
          </cell>
          <cell r="C5" t="str">
            <v>Хонқа тумани</v>
          </cell>
        </row>
        <row r="6">
          <cell r="A6">
            <v>119</v>
          </cell>
          <cell r="B6" t="str">
            <v>Сурхондарё вилояти</v>
          </cell>
          <cell r="C6" t="str">
            <v>Олтинсой тумани</v>
          </cell>
        </row>
        <row r="7">
          <cell r="A7">
            <v>80</v>
          </cell>
          <cell r="B7" t="str">
            <v>Навоий вилояти</v>
          </cell>
          <cell r="C7" t="str">
            <v>Хатирчи тумани</v>
          </cell>
        </row>
        <row r="8">
          <cell r="A8">
            <v>144</v>
          </cell>
          <cell r="B8" t="str">
            <v>Фарғона вилояти</v>
          </cell>
          <cell r="C8" t="str">
            <v>Ўзбекистон тумани</v>
          </cell>
        </row>
        <row r="9">
          <cell r="A9">
            <v>180</v>
          </cell>
          <cell r="B9" t="str">
            <v>Тошкент вилояти</v>
          </cell>
          <cell r="C9" t="str">
            <v>Ангрен шаҳри</v>
          </cell>
        </row>
        <row r="10">
          <cell r="A10">
            <v>79</v>
          </cell>
          <cell r="B10" t="str">
            <v>Навоий вилояти</v>
          </cell>
          <cell r="C10" t="str">
            <v>Учқудуқ тумани</v>
          </cell>
        </row>
        <row r="11">
          <cell r="A11">
            <v>142</v>
          </cell>
          <cell r="B11" t="str">
            <v>Фарғона вилояти</v>
          </cell>
          <cell r="C11" t="str">
            <v>Фарғона тумани</v>
          </cell>
        </row>
        <row r="12">
          <cell r="A12">
            <v>206</v>
          </cell>
          <cell r="B12" t="str">
            <v>Хоразм вилояти</v>
          </cell>
          <cell r="C12" t="str">
            <v>Тупроққалъа тумани</v>
          </cell>
        </row>
        <row r="13">
          <cell r="A13">
            <v>128</v>
          </cell>
          <cell r="B13" t="str">
            <v>Сирдарё вилояти</v>
          </cell>
          <cell r="C13" t="str">
            <v>Боёвут тумани</v>
          </cell>
        </row>
        <row r="14">
          <cell r="A14">
            <v>149</v>
          </cell>
          <cell r="B14" t="str">
            <v>Фарғона вилояти</v>
          </cell>
          <cell r="C14" t="str">
            <v>Қува тумани</v>
          </cell>
        </row>
        <row r="15">
          <cell r="A15">
            <v>69</v>
          </cell>
          <cell r="B15" t="str">
            <v>Кашкадарё вилояти</v>
          </cell>
          <cell r="C15" t="str">
            <v>Яккабоғ тумани</v>
          </cell>
        </row>
        <row r="16">
          <cell r="A16">
            <v>169</v>
          </cell>
          <cell r="B16" t="str">
            <v>Бухоро вилояти</v>
          </cell>
          <cell r="C16" t="str">
            <v>Ғиждувон тумани</v>
          </cell>
        </row>
        <row r="17">
          <cell r="A17">
            <v>11</v>
          </cell>
          <cell r="B17" t="str">
            <v>Қорақалпоғистон Республикаси</v>
          </cell>
          <cell r="C17" t="str">
            <v>Нукус шаҳри</v>
          </cell>
        </row>
        <row r="18">
          <cell r="A18">
            <v>84</v>
          </cell>
          <cell r="B18" t="str">
            <v>Наманган вилояти</v>
          </cell>
          <cell r="C18" t="str">
            <v>Чуст тумани</v>
          </cell>
        </row>
        <row r="19">
          <cell r="A19">
            <v>138</v>
          </cell>
          <cell r="B19" t="str">
            <v>Фарғона вилояти</v>
          </cell>
          <cell r="C19" t="str">
            <v>Марғилон шаҳри</v>
          </cell>
        </row>
        <row r="20">
          <cell r="A20">
            <v>39</v>
          </cell>
          <cell r="B20" t="str">
            <v>Андижон вилояти</v>
          </cell>
          <cell r="C20" t="str">
            <v>Асака тумани</v>
          </cell>
        </row>
        <row r="21">
          <cell r="A21">
            <v>66</v>
          </cell>
          <cell r="B21" t="str">
            <v>Кашкадарё вилояти</v>
          </cell>
          <cell r="C21" t="str">
            <v>Шахрисабз тумани</v>
          </cell>
        </row>
        <row r="22">
          <cell r="A22">
            <v>159</v>
          </cell>
          <cell r="B22" t="str">
            <v>Хоразм вилояти</v>
          </cell>
          <cell r="C22" t="str">
            <v>Урганч тумани</v>
          </cell>
        </row>
        <row r="23">
          <cell r="A23">
            <v>81</v>
          </cell>
          <cell r="B23" t="str">
            <v>Наманган вилояти</v>
          </cell>
          <cell r="C23" t="str">
            <v>Янгиқўрғон тумани</v>
          </cell>
        </row>
        <row r="24">
          <cell r="A24">
            <v>62</v>
          </cell>
          <cell r="B24" t="str">
            <v>Кашкадарё вилояти</v>
          </cell>
          <cell r="C24" t="str">
            <v>Миришкор тумани</v>
          </cell>
        </row>
        <row r="25">
          <cell r="A25">
            <v>182</v>
          </cell>
          <cell r="B25" t="str">
            <v>Тошкент вилояти</v>
          </cell>
          <cell r="C25" t="str">
            <v>Оққўрқон тумани</v>
          </cell>
        </row>
        <row r="26">
          <cell r="A26">
            <v>89</v>
          </cell>
          <cell r="B26" t="str">
            <v>Наманган вилояти</v>
          </cell>
          <cell r="C26" t="str">
            <v>Уйчи тумани</v>
          </cell>
        </row>
        <row r="27">
          <cell r="A27">
            <v>103</v>
          </cell>
          <cell r="B27" t="str">
            <v>Самарқанд вилояти</v>
          </cell>
          <cell r="C27" t="str">
            <v>Самарқанд шаҳри</v>
          </cell>
        </row>
        <row r="28">
          <cell r="A28">
            <v>90</v>
          </cell>
          <cell r="B28" t="str">
            <v>Наманган вилояти</v>
          </cell>
          <cell r="C28" t="str">
            <v>Поп тумани</v>
          </cell>
        </row>
        <row r="29">
          <cell r="A29">
            <v>140</v>
          </cell>
          <cell r="B29" t="str">
            <v>Фарғона вилояти</v>
          </cell>
          <cell r="C29" t="str">
            <v>Ёзёвон тумани</v>
          </cell>
        </row>
        <row r="30">
          <cell r="A30">
            <v>143</v>
          </cell>
          <cell r="B30" t="str">
            <v>Фарғона вилояти</v>
          </cell>
          <cell r="C30" t="str">
            <v>Учкўприк тумани</v>
          </cell>
        </row>
        <row r="31">
          <cell r="A31">
            <v>56</v>
          </cell>
          <cell r="B31" t="str">
            <v>Кашкадарё вилояти</v>
          </cell>
          <cell r="C31" t="str">
            <v>Ғузор тумани</v>
          </cell>
        </row>
        <row r="32">
          <cell r="A32">
            <v>150</v>
          </cell>
          <cell r="B32" t="str">
            <v>Фарғона вилояти</v>
          </cell>
          <cell r="C32" t="str">
            <v>Данғара тумани</v>
          </cell>
        </row>
        <row r="33">
          <cell r="A33">
            <v>187</v>
          </cell>
          <cell r="B33" t="str">
            <v>Тошкент вилояти</v>
          </cell>
          <cell r="C33" t="str">
            <v>Қуйичирчиқ тумани</v>
          </cell>
        </row>
        <row r="34">
          <cell r="A34">
            <v>194</v>
          </cell>
          <cell r="B34" t="str">
            <v>Тошкент вилояти</v>
          </cell>
          <cell r="C34" t="str">
            <v>Чирчиқ шаҳри</v>
          </cell>
        </row>
        <row r="35">
          <cell r="A35">
            <v>65</v>
          </cell>
          <cell r="B35" t="str">
            <v>Кашкадарё вилояти</v>
          </cell>
          <cell r="C35" t="str">
            <v>Чироқчи тумани</v>
          </cell>
        </row>
        <row r="36">
          <cell r="A36">
            <v>170</v>
          </cell>
          <cell r="B36" t="str">
            <v>Бухоро вилояти</v>
          </cell>
          <cell r="C36" t="str">
            <v>Вобкент тумани</v>
          </cell>
        </row>
        <row r="37">
          <cell r="A37">
            <v>106</v>
          </cell>
          <cell r="B37" t="str">
            <v>Самарқанд вилояти</v>
          </cell>
          <cell r="C37" t="str">
            <v>Каттақўрғон тумани</v>
          </cell>
        </row>
        <row r="38">
          <cell r="A38">
            <v>145</v>
          </cell>
          <cell r="B38" t="str">
            <v>Фарғона вилояти</v>
          </cell>
          <cell r="C38" t="str">
            <v>Тошлоқ тумани</v>
          </cell>
        </row>
        <row r="39">
          <cell r="A39">
            <v>82</v>
          </cell>
          <cell r="B39" t="str">
            <v>Наманган вилояти</v>
          </cell>
          <cell r="C39" t="str">
            <v>Наманган шаҳри</v>
          </cell>
        </row>
        <row r="40">
          <cell r="A40">
            <v>161</v>
          </cell>
          <cell r="B40" t="str">
            <v>Хоразм вилояти</v>
          </cell>
          <cell r="C40" t="str">
            <v>Гурлан тумани</v>
          </cell>
        </row>
        <row r="41">
          <cell r="A41">
            <v>16</v>
          </cell>
          <cell r="B41" t="str">
            <v>Қорақалпоғистон Республикаси</v>
          </cell>
          <cell r="C41" t="str">
            <v>Қўнғирот тумани</v>
          </cell>
        </row>
        <row r="42">
          <cell r="A42">
            <v>97</v>
          </cell>
          <cell r="B42" t="str">
            <v>Самарқанд вилояти</v>
          </cell>
          <cell r="C42" t="str">
            <v>Нуробод тумани</v>
          </cell>
        </row>
        <row r="43">
          <cell r="A43">
            <v>92</v>
          </cell>
          <cell r="B43" t="str">
            <v>Наманган вилояти</v>
          </cell>
          <cell r="C43" t="str">
            <v>Турақўрғон тумани</v>
          </cell>
        </row>
        <row r="44">
          <cell r="A44">
            <v>205</v>
          </cell>
          <cell r="B44" t="str">
            <v>Жиззах вилояти</v>
          </cell>
          <cell r="C44" t="str">
            <v>Шароф Рашидов тумани</v>
          </cell>
        </row>
        <row r="45">
          <cell r="A45">
            <v>155</v>
          </cell>
          <cell r="B45" t="str">
            <v>Хоразм вилояти</v>
          </cell>
          <cell r="C45" t="str">
            <v>Шовот тумани</v>
          </cell>
        </row>
        <row r="46">
          <cell r="A46">
            <v>72</v>
          </cell>
          <cell r="B46" t="str">
            <v>Навоий вилояти</v>
          </cell>
          <cell r="C46" t="str">
            <v>Навоий шаҳри</v>
          </cell>
        </row>
        <row r="47">
          <cell r="A47">
            <v>86</v>
          </cell>
          <cell r="B47" t="str">
            <v>Наманган вилояти</v>
          </cell>
          <cell r="C47" t="str">
            <v>Наманган тумани</v>
          </cell>
        </row>
        <row r="48">
          <cell r="A48">
            <v>164</v>
          </cell>
          <cell r="B48" t="str">
            <v>Бухоро вилояти</v>
          </cell>
          <cell r="C48" t="str">
            <v>Ромитан тумани</v>
          </cell>
        </row>
        <row r="49">
          <cell r="A49">
            <v>20</v>
          </cell>
          <cell r="B49" t="str">
            <v>Қорақалпоғистон Республикаси</v>
          </cell>
          <cell r="C49" t="str">
            <v>Хожaйли тумани</v>
          </cell>
        </row>
        <row r="50">
          <cell r="A50">
            <v>42</v>
          </cell>
          <cell r="B50" t="str">
            <v>Жиззах вилояти</v>
          </cell>
          <cell r="C50" t="str">
            <v>Жиззах шаҳри</v>
          </cell>
        </row>
        <row r="51">
          <cell r="A51">
            <v>147</v>
          </cell>
          <cell r="B51" t="str">
            <v>Фарғона вилояти</v>
          </cell>
          <cell r="C51" t="str">
            <v>Риштон тумани</v>
          </cell>
        </row>
        <row r="52">
          <cell r="A52">
            <v>176</v>
          </cell>
          <cell r="B52" t="str">
            <v>Бухоро вилояти</v>
          </cell>
          <cell r="C52" t="str">
            <v>Бухоро шаҳри</v>
          </cell>
        </row>
        <row r="53">
          <cell r="A53">
            <v>13</v>
          </cell>
          <cell r="B53" t="str">
            <v>Қорақалпоғистон Республикаси</v>
          </cell>
          <cell r="C53" t="str">
            <v>Қонликўл тумани</v>
          </cell>
        </row>
        <row r="54">
          <cell r="A54">
            <v>43</v>
          </cell>
          <cell r="B54" t="str">
            <v>Жиззах вилояти</v>
          </cell>
          <cell r="C54" t="str">
            <v>Арнасой тумани</v>
          </cell>
        </row>
        <row r="55">
          <cell r="A55">
            <v>197</v>
          </cell>
          <cell r="B55" t="str">
            <v>Тошкент вилояти</v>
          </cell>
          <cell r="C55" t="str">
            <v>Тошкент тумани</v>
          </cell>
        </row>
        <row r="56">
          <cell r="A56">
            <v>87</v>
          </cell>
          <cell r="B56" t="str">
            <v>Наманган вилояти</v>
          </cell>
          <cell r="C56" t="str">
            <v>Учқўрғон тумани</v>
          </cell>
        </row>
        <row r="57">
          <cell r="A57">
            <v>110</v>
          </cell>
          <cell r="B57" t="str">
            <v>Сурхондарё вилояти</v>
          </cell>
          <cell r="C57" t="str">
            <v>Шеробод тумани</v>
          </cell>
        </row>
        <row r="58">
          <cell r="A58">
            <v>75</v>
          </cell>
          <cell r="B58" t="str">
            <v>Навоий вилояти</v>
          </cell>
          <cell r="C58" t="str">
            <v>Қизилтепа тумани</v>
          </cell>
        </row>
        <row r="59">
          <cell r="A59">
            <v>23</v>
          </cell>
          <cell r="B59" t="str">
            <v>Қорақалпоғистон Республикаси</v>
          </cell>
          <cell r="C59" t="str">
            <v>Амударё тумани</v>
          </cell>
        </row>
        <row r="60">
          <cell r="A60">
            <v>83</v>
          </cell>
          <cell r="B60" t="str">
            <v>Наманган вилояти</v>
          </cell>
          <cell r="C60" t="str">
            <v>Косонсой тумани</v>
          </cell>
        </row>
        <row r="61">
          <cell r="A61">
            <v>85</v>
          </cell>
          <cell r="B61" t="str">
            <v>Наманган вилояти</v>
          </cell>
          <cell r="C61" t="str">
            <v>Мингбулоқ тумани</v>
          </cell>
        </row>
        <row r="62">
          <cell r="A62">
            <v>88</v>
          </cell>
          <cell r="B62" t="str">
            <v>Наманган вилояти</v>
          </cell>
          <cell r="C62" t="str">
            <v>Норин тумани</v>
          </cell>
        </row>
        <row r="63">
          <cell r="A63">
            <v>121</v>
          </cell>
          <cell r="B63" t="str">
            <v>Сурхондарё вилояти</v>
          </cell>
          <cell r="C63" t="str">
            <v>Сариосиё тумани</v>
          </cell>
        </row>
        <row r="64">
          <cell r="A64">
            <v>152</v>
          </cell>
          <cell r="B64" t="str">
            <v>Фарғона вилояти</v>
          </cell>
          <cell r="C64" t="str">
            <v>Қувасой шаҳри</v>
          </cell>
        </row>
        <row r="65">
          <cell r="A65">
            <v>2</v>
          </cell>
          <cell r="B65" t="str">
            <v>Тошкент шахар</v>
          </cell>
          <cell r="C65" t="str">
            <v>Олмазор тумани</v>
          </cell>
        </row>
        <row r="66">
          <cell r="A66">
            <v>105</v>
          </cell>
          <cell r="B66" t="str">
            <v>Самарқанд вилояти</v>
          </cell>
          <cell r="C66" t="str">
            <v>Паяриқ тумани</v>
          </cell>
        </row>
        <row r="67">
          <cell r="A67">
            <v>94</v>
          </cell>
          <cell r="B67" t="str">
            <v>Самарқанд вилояти</v>
          </cell>
          <cell r="C67" t="str">
            <v>Тойлоқ тумани</v>
          </cell>
        </row>
        <row r="68">
          <cell r="A68">
            <v>173</v>
          </cell>
          <cell r="B68" t="str">
            <v>Бухоро вилояти</v>
          </cell>
          <cell r="C68" t="str">
            <v>Шофиркон тумани</v>
          </cell>
        </row>
        <row r="69">
          <cell r="A69">
            <v>59</v>
          </cell>
          <cell r="B69" t="str">
            <v>Кашкадарё вилояти</v>
          </cell>
          <cell r="C69" t="str">
            <v>Қарши тумани</v>
          </cell>
        </row>
        <row r="70">
          <cell r="A70">
            <v>116</v>
          </cell>
          <cell r="B70" t="str">
            <v>Сурхондарё вилояти</v>
          </cell>
          <cell r="C70" t="str">
            <v>Жарқўрғон тумани</v>
          </cell>
        </row>
        <row r="71">
          <cell r="A71">
            <v>188</v>
          </cell>
          <cell r="B71" t="str">
            <v>Тошкент вилояти</v>
          </cell>
          <cell r="C71" t="str">
            <v>Паркент тумани</v>
          </cell>
        </row>
        <row r="72">
          <cell r="A72">
            <v>192</v>
          </cell>
          <cell r="B72" t="str">
            <v>Тошкент вилояти</v>
          </cell>
          <cell r="C72" t="str">
            <v>Юқоричирчиқ тумани</v>
          </cell>
        </row>
        <row r="73">
          <cell r="A73">
            <v>15</v>
          </cell>
          <cell r="B73" t="str">
            <v>Қорақалпоғистон Республикаси</v>
          </cell>
          <cell r="C73" t="str">
            <v>Кегайли тумани</v>
          </cell>
        </row>
        <row r="74">
          <cell r="A74">
            <v>123</v>
          </cell>
          <cell r="B74" t="str">
            <v>Сирдарё вилояти</v>
          </cell>
          <cell r="C74" t="str">
            <v>Ховос тумани</v>
          </cell>
        </row>
        <row r="75">
          <cell r="A75">
            <v>115</v>
          </cell>
          <cell r="B75" t="str">
            <v>Сурхондарё вилояти</v>
          </cell>
          <cell r="C75" t="str">
            <v>Қизириқ тумани</v>
          </cell>
        </row>
        <row r="76">
          <cell r="A76">
            <v>148</v>
          </cell>
          <cell r="B76" t="str">
            <v>Фарғона вилояти</v>
          </cell>
          <cell r="C76" t="str">
            <v>Кўштепа тумани</v>
          </cell>
        </row>
        <row r="77">
          <cell r="A77">
            <v>114</v>
          </cell>
          <cell r="B77" t="str">
            <v>Сурхондарё вилояти</v>
          </cell>
          <cell r="C77" t="str">
            <v>Қумқўрғон тумани</v>
          </cell>
        </row>
        <row r="78">
          <cell r="A78">
            <v>168</v>
          </cell>
          <cell r="B78" t="str">
            <v>Бухоро вилояти</v>
          </cell>
          <cell r="C78" t="str">
            <v>Жондор тумани</v>
          </cell>
        </row>
        <row r="79">
          <cell r="A79">
            <v>141</v>
          </cell>
          <cell r="B79" t="str">
            <v>Фарғона вилояти</v>
          </cell>
          <cell r="C79" t="str">
            <v>Фурқат тумани</v>
          </cell>
        </row>
        <row r="80">
          <cell r="A80">
            <v>58</v>
          </cell>
          <cell r="B80" t="str">
            <v>Кашкадарё вилояти</v>
          </cell>
          <cell r="C80" t="str">
            <v>Қамаши тумани</v>
          </cell>
        </row>
        <row r="81">
          <cell r="A81">
            <v>178</v>
          </cell>
          <cell r="B81" t="str">
            <v>Тошкент вилояти</v>
          </cell>
          <cell r="C81" t="str">
            <v>Олмалиқ шаҳри</v>
          </cell>
        </row>
        <row r="82">
          <cell r="A82">
            <v>76</v>
          </cell>
          <cell r="B82" t="str">
            <v>Навоий вилояти</v>
          </cell>
          <cell r="C82" t="str">
            <v>Навбахор тумани</v>
          </cell>
        </row>
        <row r="83">
          <cell r="A83">
            <v>111</v>
          </cell>
          <cell r="B83" t="str">
            <v>Сурхондарё вилояти</v>
          </cell>
          <cell r="C83" t="str">
            <v>Узун тумани</v>
          </cell>
        </row>
        <row r="84">
          <cell r="A84">
            <v>24</v>
          </cell>
          <cell r="B84" t="str">
            <v>Қорақалпоғистон Республикаси</v>
          </cell>
          <cell r="C84" t="str">
            <v>Мўйноқ тумани</v>
          </cell>
        </row>
        <row r="85">
          <cell r="A85">
            <v>91</v>
          </cell>
          <cell r="B85" t="str">
            <v>Наманган вилояти</v>
          </cell>
          <cell r="C85" t="str">
            <v>Чортоқ тумани</v>
          </cell>
        </row>
        <row r="86">
          <cell r="A86">
            <v>122</v>
          </cell>
          <cell r="B86" t="str">
            <v>Сурхондарё вилояти</v>
          </cell>
          <cell r="C86" t="str">
            <v>Ангор тумани</v>
          </cell>
        </row>
        <row r="87">
          <cell r="A87">
            <v>118</v>
          </cell>
          <cell r="B87" t="str">
            <v>Сурхондарё вилояти</v>
          </cell>
          <cell r="C87" t="str">
            <v>Бойсун тумани</v>
          </cell>
        </row>
        <row r="88">
          <cell r="A88">
            <v>44</v>
          </cell>
          <cell r="B88" t="str">
            <v>Жиззах вилояти</v>
          </cell>
          <cell r="C88" t="str">
            <v>Бахмал тумани</v>
          </cell>
        </row>
        <row r="89">
          <cell r="A89">
            <v>174</v>
          </cell>
          <cell r="B89" t="str">
            <v>Бухоро вилояти</v>
          </cell>
          <cell r="C89" t="str">
            <v>Пешку тумани</v>
          </cell>
        </row>
        <row r="90">
          <cell r="A90">
            <v>1</v>
          </cell>
          <cell r="B90" t="str">
            <v>Тошкент шахар</v>
          </cell>
          <cell r="C90" t="str">
            <v>Бектемир тумани</v>
          </cell>
        </row>
        <row r="91">
          <cell r="A91">
            <v>166</v>
          </cell>
          <cell r="B91" t="str">
            <v>Бухоро вилояти</v>
          </cell>
          <cell r="C91" t="str">
            <v>Қоракўл тумани</v>
          </cell>
        </row>
        <row r="92">
          <cell r="A92">
            <v>125</v>
          </cell>
          <cell r="B92" t="str">
            <v>Сирдарё вилояти</v>
          </cell>
          <cell r="C92" t="str">
            <v>Сардоба тумани</v>
          </cell>
        </row>
        <row r="93">
          <cell r="A93">
            <v>171</v>
          </cell>
          <cell r="B93" t="str">
            <v>Бухоро вилояти</v>
          </cell>
          <cell r="C93" t="str">
            <v>Бухоро тумани</v>
          </cell>
        </row>
        <row r="94">
          <cell r="A94">
            <v>172</v>
          </cell>
          <cell r="B94" t="str">
            <v>Бухоро вилояти</v>
          </cell>
          <cell r="C94" t="str">
            <v>Олот тумани</v>
          </cell>
        </row>
        <row r="95">
          <cell r="A95">
            <v>120</v>
          </cell>
          <cell r="B95" t="str">
            <v>Сурхондарё вилояти</v>
          </cell>
          <cell r="C95" t="str">
            <v>Термиз шаҳри</v>
          </cell>
        </row>
        <row r="96">
          <cell r="A96">
            <v>135</v>
          </cell>
          <cell r="B96" t="str">
            <v>Фарғона вилояти</v>
          </cell>
          <cell r="C96" t="str">
            <v>Боғдод тумани</v>
          </cell>
        </row>
        <row r="97">
          <cell r="A97">
            <v>156</v>
          </cell>
          <cell r="B97" t="str">
            <v>Хоразм вилояти</v>
          </cell>
          <cell r="C97" t="str">
            <v>Хива тумани</v>
          </cell>
        </row>
        <row r="98">
          <cell r="A98">
            <v>99</v>
          </cell>
          <cell r="B98" t="str">
            <v>Самарқанд вилояти</v>
          </cell>
          <cell r="C98" t="str">
            <v>Қўшрабод тумани</v>
          </cell>
        </row>
        <row r="99">
          <cell r="A99">
            <v>45</v>
          </cell>
          <cell r="B99" t="str">
            <v>Жиззах вилояти</v>
          </cell>
          <cell r="C99" t="str">
            <v>Ғаллаорол тумани</v>
          </cell>
        </row>
        <row r="100">
          <cell r="A100">
            <v>183</v>
          </cell>
          <cell r="B100" t="str">
            <v>Тошкент вилояти</v>
          </cell>
          <cell r="C100" t="str">
            <v>Оҳангарон тумани</v>
          </cell>
        </row>
        <row r="101">
          <cell r="A101">
            <v>195</v>
          </cell>
          <cell r="B101" t="str">
            <v>Тошкент вилояти</v>
          </cell>
          <cell r="C101" t="str">
            <v>Бўстонлиқ тумани</v>
          </cell>
        </row>
        <row r="102">
          <cell r="A102">
            <v>71</v>
          </cell>
          <cell r="B102" t="str">
            <v>Навоий вилояти</v>
          </cell>
          <cell r="C102" t="str">
            <v>Зарафшон шаҳри</v>
          </cell>
        </row>
        <row r="103">
          <cell r="A103">
            <v>175</v>
          </cell>
          <cell r="B103" t="str">
            <v>Бухоро вилояти</v>
          </cell>
          <cell r="C103" t="str">
            <v>Когон шаҳри</v>
          </cell>
        </row>
        <row r="104">
          <cell r="A104">
            <v>52</v>
          </cell>
          <cell r="B104" t="str">
            <v>Жиззах вилояти</v>
          </cell>
          <cell r="C104" t="str">
            <v>Фориш тумани</v>
          </cell>
        </row>
        <row r="105">
          <cell r="A105">
            <v>133</v>
          </cell>
          <cell r="B105" t="str">
            <v>Сирдарё вилояти</v>
          </cell>
          <cell r="C105" t="str">
            <v>Гулистон шаҳри</v>
          </cell>
        </row>
        <row r="106">
          <cell r="A106">
            <v>207</v>
          </cell>
          <cell r="B106" t="str">
            <v>Сурхондарё вилояти</v>
          </cell>
          <cell r="C106" t="str">
            <v>Бандихон тумани</v>
          </cell>
        </row>
        <row r="107">
          <cell r="A107">
            <v>203</v>
          </cell>
          <cell r="B107" t="str">
            <v>Тошкент вилояти</v>
          </cell>
          <cell r="C107" t="str">
            <v>Нурафшон шаҳри</v>
          </cell>
        </row>
        <row r="108">
          <cell r="A108">
            <v>64</v>
          </cell>
          <cell r="B108" t="str">
            <v>Кашкадарё вилояти</v>
          </cell>
          <cell r="C108" t="str">
            <v>Нишон тумани</v>
          </cell>
        </row>
        <row r="109">
          <cell r="A109">
            <v>124</v>
          </cell>
          <cell r="B109" t="str">
            <v>Сирдарё вилояти</v>
          </cell>
          <cell r="C109" t="str">
            <v>Сирдарё тумани</v>
          </cell>
        </row>
        <row r="110">
          <cell r="A110">
            <v>6</v>
          </cell>
          <cell r="B110" t="str">
            <v>Тошкент шахар</v>
          </cell>
          <cell r="C110" t="str">
            <v>Чилонзор тумани</v>
          </cell>
        </row>
        <row r="111">
          <cell r="A111">
            <v>51</v>
          </cell>
          <cell r="B111" t="str">
            <v>Жиззах вилояти</v>
          </cell>
          <cell r="C111" t="str">
            <v>Пахтакор тумани</v>
          </cell>
        </row>
        <row r="112">
          <cell r="A112">
            <v>101</v>
          </cell>
          <cell r="B112" t="str">
            <v>Самарқанд вилояти</v>
          </cell>
          <cell r="C112" t="str">
            <v>Жомбой тумани</v>
          </cell>
        </row>
        <row r="113">
          <cell r="A113">
            <v>18</v>
          </cell>
          <cell r="B113" t="str">
            <v>Қорақалпоғистон Республикаси</v>
          </cell>
          <cell r="C113" t="str">
            <v>Тахтакўпир тумани</v>
          </cell>
        </row>
        <row r="114">
          <cell r="A114">
            <v>48</v>
          </cell>
          <cell r="B114" t="str">
            <v>Жиззах вилояти</v>
          </cell>
          <cell r="C114" t="str">
            <v>Зарбдор тумани</v>
          </cell>
        </row>
        <row r="115">
          <cell r="A115">
            <v>21</v>
          </cell>
          <cell r="B115" t="str">
            <v>Қорақалпоғистон Республикаси</v>
          </cell>
          <cell r="C115" t="str">
            <v>Чимбой тумани</v>
          </cell>
        </row>
        <row r="116">
          <cell r="A116">
            <v>117</v>
          </cell>
          <cell r="B116" t="str">
            <v>Сурхондарё вилояти</v>
          </cell>
          <cell r="C116" t="str">
            <v>Денов тумани</v>
          </cell>
        </row>
        <row r="117">
          <cell r="A117">
            <v>165</v>
          </cell>
          <cell r="B117" t="str">
            <v>Бухоро вилояти</v>
          </cell>
          <cell r="C117" t="str">
            <v>Қоровулбозор тумани</v>
          </cell>
        </row>
        <row r="118">
          <cell r="A118">
            <v>136</v>
          </cell>
          <cell r="B118" t="str">
            <v>Фарғона вилояти</v>
          </cell>
          <cell r="C118" t="str">
            <v>Олтиариқ тумани</v>
          </cell>
        </row>
        <row r="119">
          <cell r="A119">
            <v>63</v>
          </cell>
          <cell r="B119" t="str">
            <v>Кашкадарё вилояти</v>
          </cell>
          <cell r="C119" t="str">
            <v>Муборак тумани</v>
          </cell>
        </row>
        <row r="120">
          <cell r="A120">
            <v>22</v>
          </cell>
          <cell r="B120" t="str">
            <v>Қорақалпоғистон Республикаси</v>
          </cell>
          <cell r="C120" t="str">
            <v>Элликқалъа тумани</v>
          </cell>
        </row>
        <row r="121">
          <cell r="A121">
            <v>179</v>
          </cell>
          <cell r="B121" t="str">
            <v>Тошкент вилояти</v>
          </cell>
          <cell r="C121" t="str">
            <v>Оҳангарон шаҳри</v>
          </cell>
        </row>
        <row r="122">
          <cell r="A122">
            <v>191</v>
          </cell>
          <cell r="B122" t="str">
            <v>Тошкент вилояти</v>
          </cell>
          <cell r="C122" t="str">
            <v>Чиноз тумани</v>
          </cell>
        </row>
        <row r="123">
          <cell r="A123">
            <v>32</v>
          </cell>
          <cell r="B123" t="str">
            <v>Андижон вилояти</v>
          </cell>
          <cell r="C123" t="str">
            <v>Булоқбоши тумани</v>
          </cell>
        </row>
        <row r="124">
          <cell r="A124">
            <v>151</v>
          </cell>
          <cell r="B124" t="str">
            <v>Фарғона вилояти</v>
          </cell>
          <cell r="C124" t="str">
            <v>Бувайда тумани</v>
          </cell>
        </row>
        <row r="125">
          <cell r="A125">
            <v>95</v>
          </cell>
          <cell r="B125" t="str">
            <v>Самарқанд вилояти</v>
          </cell>
          <cell r="C125" t="str">
            <v>Пахтачи тумани</v>
          </cell>
        </row>
        <row r="126">
          <cell r="A126">
            <v>127</v>
          </cell>
          <cell r="B126" t="str">
            <v>Сирдарё вилояти</v>
          </cell>
          <cell r="C126" t="str">
            <v>Гулистон тумани</v>
          </cell>
        </row>
        <row r="127">
          <cell r="A127">
            <v>35</v>
          </cell>
          <cell r="B127" t="str">
            <v>Андижон вилояти</v>
          </cell>
          <cell r="C127" t="str">
            <v>Мархамат тумани</v>
          </cell>
        </row>
        <row r="128">
          <cell r="A128">
            <v>12</v>
          </cell>
          <cell r="B128" t="str">
            <v>Қорақалпоғистон Республикаси</v>
          </cell>
          <cell r="C128" t="str">
            <v>Беруний тумани</v>
          </cell>
        </row>
        <row r="129">
          <cell r="A129">
            <v>113</v>
          </cell>
          <cell r="B129" t="str">
            <v>Сурхондарё вилояти</v>
          </cell>
          <cell r="C129" t="str">
            <v>Музробод тумани</v>
          </cell>
        </row>
        <row r="130">
          <cell r="A130">
            <v>132</v>
          </cell>
          <cell r="B130" t="str">
            <v>Сирдарё вилояти</v>
          </cell>
          <cell r="C130" t="str">
            <v>Сайхунобод тумани</v>
          </cell>
        </row>
        <row r="131">
          <cell r="A131">
            <v>19</v>
          </cell>
          <cell r="B131" t="str">
            <v>Қорақалпоғистон Республикаси</v>
          </cell>
          <cell r="C131" t="str">
            <v>Тўрткўл тумани</v>
          </cell>
        </row>
        <row r="132">
          <cell r="A132">
            <v>98</v>
          </cell>
          <cell r="B132" t="str">
            <v>Самарқанд вилояти</v>
          </cell>
          <cell r="C132" t="str">
            <v>Нарпай тумани</v>
          </cell>
        </row>
        <row r="133">
          <cell r="A133">
            <v>112</v>
          </cell>
          <cell r="B133" t="str">
            <v>Сурхондарё вилояти</v>
          </cell>
          <cell r="C133" t="str">
            <v>Термиз тумани</v>
          </cell>
        </row>
        <row r="134">
          <cell r="A134">
            <v>78</v>
          </cell>
          <cell r="B134" t="str">
            <v>Навоий вилояти</v>
          </cell>
          <cell r="C134" t="str">
            <v>Томди тумани</v>
          </cell>
        </row>
        <row r="135">
          <cell r="A135">
            <v>38</v>
          </cell>
          <cell r="B135" t="str">
            <v>Андижон вилояти</v>
          </cell>
          <cell r="C135" t="str">
            <v>Хўжаобод тумани</v>
          </cell>
        </row>
        <row r="136">
          <cell r="A136">
            <v>67</v>
          </cell>
          <cell r="B136" t="str">
            <v>Кашкадарё вилояти</v>
          </cell>
          <cell r="C136" t="str">
            <v>Шахрисабз шаҳри</v>
          </cell>
        </row>
        <row r="137">
          <cell r="A137">
            <v>49</v>
          </cell>
          <cell r="B137" t="str">
            <v>Жиззах вилояти</v>
          </cell>
          <cell r="C137" t="str">
            <v>Зафаробод тумани</v>
          </cell>
        </row>
        <row r="138">
          <cell r="A138">
            <v>109</v>
          </cell>
          <cell r="B138" t="str">
            <v>Сурхондарё вилояти</v>
          </cell>
          <cell r="C138" t="str">
            <v>Шўрчи тумани</v>
          </cell>
        </row>
        <row r="139">
          <cell r="A139">
            <v>167</v>
          </cell>
          <cell r="B139" t="str">
            <v>Бухоро вилояти</v>
          </cell>
          <cell r="C139" t="str">
            <v>Когон тумани</v>
          </cell>
        </row>
        <row r="140">
          <cell r="A140">
            <v>100</v>
          </cell>
          <cell r="B140" t="str">
            <v>Самарқанд вилояти</v>
          </cell>
          <cell r="C140" t="str">
            <v>Иштихон тумани</v>
          </cell>
        </row>
        <row r="141">
          <cell r="A141">
            <v>17</v>
          </cell>
          <cell r="B141" t="str">
            <v>Қорақалпоғистон Республикаси</v>
          </cell>
          <cell r="C141" t="str">
            <v>Нукус тумани</v>
          </cell>
        </row>
        <row r="142">
          <cell r="A142">
            <v>61</v>
          </cell>
          <cell r="B142" t="str">
            <v>Кашкадарё вилояти</v>
          </cell>
          <cell r="C142" t="str">
            <v>Китоб тумани</v>
          </cell>
        </row>
        <row r="143">
          <cell r="A143">
            <v>129</v>
          </cell>
          <cell r="B143" t="str">
            <v>Сирдарё вилояти</v>
          </cell>
          <cell r="C143" t="str">
            <v>Оқолтин тумани</v>
          </cell>
        </row>
        <row r="144">
          <cell r="A144">
            <v>160</v>
          </cell>
          <cell r="B144" t="str">
            <v>Хоразм вилояти</v>
          </cell>
          <cell r="C144" t="str">
            <v>Қўшкўпир тумани</v>
          </cell>
        </row>
        <row r="145">
          <cell r="A145">
            <v>93</v>
          </cell>
          <cell r="B145" t="str">
            <v>Самарқанд вилояти</v>
          </cell>
          <cell r="C145" t="str">
            <v>Ургут тумани</v>
          </cell>
        </row>
        <row r="146">
          <cell r="A146">
            <v>158</v>
          </cell>
          <cell r="B146" t="str">
            <v>Хоразм вилояти</v>
          </cell>
          <cell r="C146" t="str">
            <v>Хазорасп тумани</v>
          </cell>
        </row>
        <row r="147">
          <cell r="A147">
            <v>60</v>
          </cell>
          <cell r="B147" t="str">
            <v>Кашкадарё вилояти</v>
          </cell>
          <cell r="C147" t="str">
            <v>Касби тумани</v>
          </cell>
        </row>
        <row r="148">
          <cell r="A148">
            <v>186</v>
          </cell>
          <cell r="B148" t="str">
            <v>Тошкент вилояти</v>
          </cell>
          <cell r="C148" t="str">
            <v>Қибрай тумани</v>
          </cell>
        </row>
        <row r="149">
          <cell r="A149">
            <v>139</v>
          </cell>
          <cell r="B149" t="str">
            <v>Фарғона вилояти</v>
          </cell>
          <cell r="C149" t="str">
            <v>Қўқон шаҳри</v>
          </cell>
        </row>
        <row r="150">
          <cell r="A150">
            <v>47</v>
          </cell>
          <cell r="B150" t="str">
            <v>Жиззах вилояти</v>
          </cell>
          <cell r="C150" t="str">
            <v>Зомин тумани</v>
          </cell>
        </row>
        <row r="151">
          <cell r="A151">
            <v>25</v>
          </cell>
          <cell r="B151" t="str">
            <v>Қорақалпоғистон Республикаси</v>
          </cell>
          <cell r="C151" t="str">
            <v>Шуманай тумани</v>
          </cell>
        </row>
        <row r="152">
          <cell r="A152">
            <v>202</v>
          </cell>
          <cell r="B152" t="str">
            <v>Тошкент вилояти</v>
          </cell>
          <cell r="C152" t="str">
            <v>Янгийўл шаҳри</v>
          </cell>
        </row>
        <row r="153">
          <cell r="A153">
            <v>210</v>
          </cell>
          <cell r="B153" t="str">
            <v>Қорақалпоғистон Республикаси</v>
          </cell>
          <cell r="C153" t="str">
            <v>Тахиатош тумани</v>
          </cell>
        </row>
        <row r="154">
          <cell r="A154">
            <v>185</v>
          </cell>
          <cell r="B154" t="str">
            <v>Тошкент вилояти</v>
          </cell>
          <cell r="C154" t="str">
            <v>Бўка тумани</v>
          </cell>
        </row>
        <row r="155">
          <cell r="A155">
            <v>14</v>
          </cell>
          <cell r="B155" t="str">
            <v>Қорақалпоғистон Республикаси</v>
          </cell>
          <cell r="C155" t="str">
            <v>Қараўзак тумани</v>
          </cell>
        </row>
        <row r="156">
          <cell r="A156">
            <v>108</v>
          </cell>
          <cell r="B156" t="str">
            <v>Самарқанд вилояти</v>
          </cell>
          <cell r="C156" t="str">
            <v>Каттақўрғон шаҳри</v>
          </cell>
        </row>
        <row r="157">
          <cell r="A157">
            <v>41</v>
          </cell>
          <cell r="B157" t="str">
            <v>Андижон вилояти</v>
          </cell>
          <cell r="C157" t="str">
            <v>Шахрихон тумани</v>
          </cell>
        </row>
        <row r="158">
          <cell r="A158">
            <v>126</v>
          </cell>
          <cell r="B158" t="str">
            <v>Сирдарё вилояти</v>
          </cell>
          <cell r="C158" t="str">
            <v>Мирзаобод тумани</v>
          </cell>
        </row>
        <row r="159">
          <cell r="A159">
            <v>196</v>
          </cell>
          <cell r="B159" t="str">
            <v>Тошкент вилояти</v>
          </cell>
          <cell r="C159" t="str">
            <v>Зангиота тумани</v>
          </cell>
        </row>
        <row r="160">
          <cell r="A160">
            <v>28</v>
          </cell>
          <cell r="B160" t="str">
            <v>Андижон вилояти</v>
          </cell>
          <cell r="C160" t="str">
            <v>Олтинкўл тумани</v>
          </cell>
        </row>
        <row r="161">
          <cell r="A161">
            <v>184</v>
          </cell>
          <cell r="B161" t="str">
            <v>Тошкент вилояти</v>
          </cell>
          <cell r="C161" t="str">
            <v>Бекобод тумани</v>
          </cell>
        </row>
        <row r="162">
          <cell r="A162">
            <v>4</v>
          </cell>
          <cell r="B162" t="str">
            <v>Тошкент шахар</v>
          </cell>
          <cell r="C162" t="str">
            <v>Юнусобод тумани</v>
          </cell>
        </row>
        <row r="163">
          <cell r="A163">
            <v>26</v>
          </cell>
          <cell r="B163" t="str">
            <v>Андижон вилояти</v>
          </cell>
          <cell r="C163" t="str">
            <v>Андижон шаҳри</v>
          </cell>
        </row>
        <row r="164">
          <cell r="A164">
            <v>153</v>
          </cell>
          <cell r="B164" t="str">
            <v>Хоразм вилояти</v>
          </cell>
          <cell r="C164" t="str">
            <v>Янгибозор тумани</v>
          </cell>
        </row>
        <row r="165">
          <cell r="A165">
            <v>131</v>
          </cell>
          <cell r="B165" t="str">
            <v>Сирдарё вилояти</v>
          </cell>
          <cell r="C165" t="str">
            <v>Ширин шаҳри</v>
          </cell>
        </row>
        <row r="166">
          <cell r="A166">
            <v>57</v>
          </cell>
          <cell r="B166" t="str">
            <v>Кашкадарё вилояти</v>
          </cell>
          <cell r="C166" t="str">
            <v>Деҳқонобод тумани</v>
          </cell>
        </row>
        <row r="167">
          <cell r="A167">
            <v>181</v>
          </cell>
          <cell r="B167" t="str">
            <v>Тошкент вилояти</v>
          </cell>
          <cell r="C167" t="str">
            <v>Бекобод шаҳри</v>
          </cell>
        </row>
        <row r="168">
          <cell r="A168">
            <v>30</v>
          </cell>
          <cell r="B168" t="str">
            <v>Андижон вилояти</v>
          </cell>
          <cell r="C168" t="str">
            <v>Балиқчи тумани</v>
          </cell>
        </row>
        <row r="169">
          <cell r="A169">
            <v>5</v>
          </cell>
          <cell r="B169" t="str">
            <v>Тошкент шахар</v>
          </cell>
          <cell r="C169" t="str">
            <v>Учтепа тумани</v>
          </cell>
        </row>
        <row r="170">
          <cell r="A170">
            <v>162</v>
          </cell>
          <cell r="B170" t="str">
            <v>Хоразм вилояти</v>
          </cell>
          <cell r="C170" t="str">
            <v>Боғот тумани</v>
          </cell>
        </row>
        <row r="171">
          <cell r="A171">
            <v>104</v>
          </cell>
          <cell r="B171" t="str">
            <v>Самарқанд вилояти</v>
          </cell>
          <cell r="C171" t="str">
            <v>Самарқанд тумани</v>
          </cell>
        </row>
        <row r="172">
          <cell r="A172">
            <v>134</v>
          </cell>
          <cell r="B172" t="str">
            <v>Фарғона вилояти</v>
          </cell>
          <cell r="C172" t="str">
            <v>Бешариқ тумани</v>
          </cell>
        </row>
        <row r="173">
          <cell r="A173">
            <v>209</v>
          </cell>
          <cell r="B173" t="str">
            <v>Қорақалпоғистон Республикаси</v>
          </cell>
          <cell r="C173" t="str">
            <v>Бўзатов тумани</v>
          </cell>
        </row>
        <row r="174">
          <cell r="A174">
            <v>107</v>
          </cell>
          <cell r="B174" t="str">
            <v>Самарқанд вилояти</v>
          </cell>
          <cell r="C174" t="str">
            <v>Булунғур тумани</v>
          </cell>
        </row>
        <row r="175">
          <cell r="A175">
            <v>27</v>
          </cell>
          <cell r="B175" t="str">
            <v>Андижон вилояти</v>
          </cell>
          <cell r="C175" t="str">
            <v>Хонобод шаҳри</v>
          </cell>
        </row>
        <row r="176">
          <cell r="A176">
            <v>130</v>
          </cell>
          <cell r="B176" t="str">
            <v>Сирдарё вилояти</v>
          </cell>
          <cell r="C176" t="str">
            <v>Янгиер шаҳри</v>
          </cell>
        </row>
        <row r="177">
          <cell r="A177">
            <v>68</v>
          </cell>
          <cell r="B177" t="str">
            <v>Кашкадарё вилояти</v>
          </cell>
          <cell r="C177" t="str">
            <v>Косон тумани</v>
          </cell>
        </row>
        <row r="178">
          <cell r="A178">
            <v>193</v>
          </cell>
          <cell r="B178" t="str">
            <v>Тошкент вилояти</v>
          </cell>
          <cell r="C178" t="str">
            <v>Янгийўл тумани</v>
          </cell>
        </row>
        <row r="179">
          <cell r="A179">
            <v>55</v>
          </cell>
          <cell r="B179" t="str">
            <v>Кашкадарё вилояти</v>
          </cell>
          <cell r="C179" t="str">
            <v>Қарши шаҳри</v>
          </cell>
        </row>
        <row r="180">
          <cell r="A180">
            <v>77</v>
          </cell>
          <cell r="B180" t="str">
            <v>Навоий вилояти</v>
          </cell>
          <cell r="C180" t="str">
            <v>Нурота тумани</v>
          </cell>
        </row>
        <row r="181">
          <cell r="A181">
            <v>74</v>
          </cell>
          <cell r="B181" t="str">
            <v>Навоий вилояти</v>
          </cell>
          <cell r="C181" t="str">
            <v>Кармана тумани</v>
          </cell>
        </row>
        <row r="182">
          <cell r="A182">
            <v>190</v>
          </cell>
          <cell r="B182" t="str">
            <v>Тошкент вилояти</v>
          </cell>
          <cell r="C182" t="str">
            <v>Ўртачирчиқ тумани</v>
          </cell>
        </row>
        <row r="183">
          <cell r="A183">
            <v>200</v>
          </cell>
          <cell r="B183" t="str">
            <v>Тошкент шахар</v>
          </cell>
          <cell r="C183" t="str">
            <v>Сергели тумани</v>
          </cell>
        </row>
        <row r="184">
          <cell r="A184">
            <v>37</v>
          </cell>
          <cell r="B184" t="str">
            <v>Андижон вилояти</v>
          </cell>
          <cell r="C184" t="str">
            <v>Улуғнор тумани</v>
          </cell>
        </row>
        <row r="185">
          <cell r="A185">
            <v>29</v>
          </cell>
          <cell r="B185" t="str">
            <v>Андижон вилояти</v>
          </cell>
          <cell r="C185" t="str">
            <v>Андижон тумани</v>
          </cell>
        </row>
        <row r="186">
          <cell r="A186">
            <v>189</v>
          </cell>
          <cell r="B186" t="str">
            <v>Тошкент вилояти</v>
          </cell>
          <cell r="C186" t="str">
            <v>Пискент тумани</v>
          </cell>
        </row>
        <row r="187">
          <cell r="A187">
            <v>70</v>
          </cell>
          <cell r="B187" t="str">
            <v>Навоий вилояти</v>
          </cell>
          <cell r="C187" t="str">
            <v>Ғазғон тумани</v>
          </cell>
        </row>
        <row r="188">
          <cell r="A188">
            <v>36</v>
          </cell>
          <cell r="B188" t="str">
            <v>Андижон вилояти</v>
          </cell>
          <cell r="C188" t="str">
            <v>Пахтаобод тумани</v>
          </cell>
        </row>
        <row r="189">
          <cell r="A189">
            <v>201</v>
          </cell>
          <cell r="B189" t="str">
            <v>Тошкент шахар</v>
          </cell>
          <cell r="C189" t="str">
            <v>Янгиҳаёт тумани</v>
          </cell>
        </row>
        <row r="190">
          <cell r="A190">
            <v>34</v>
          </cell>
          <cell r="B190" t="str">
            <v>Андижон вилояти</v>
          </cell>
          <cell r="C190" t="str">
            <v>Қўрғонтепа тумани</v>
          </cell>
        </row>
        <row r="191">
          <cell r="A191">
            <v>31</v>
          </cell>
          <cell r="B191" t="str">
            <v>Андижон вилояти</v>
          </cell>
          <cell r="C191" t="str">
            <v>Бўз тумани</v>
          </cell>
        </row>
        <row r="192">
          <cell r="A192">
            <v>154</v>
          </cell>
          <cell r="B192" t="str">
            <v>Хоразм вилояти</v>
          </cell>
          <cell r="C192" t="str">
            <v>Янгиариқ тумани</v>
          </cell>
        </row>
        <row r="193">
          <cell r="A193">
            <v>9</v>
          </cell>
          <cell r="B193" t="str">
            <v>Тошкент шахар</v>
          </cell>
          <cell r="C193" t="str">
            <v>Миробод тумани</v>
          </cell>
        </row>
        <row r="194">
          <cell r="A194">
            <v>53</v>
          </cell>
          <cell r="B194" t="str">
            <v>Жиззах вилояти</v>
          </cell>
          <cell r="C194" t="str">
            <v>Янгиобод тумани</v>
          </cell>
        </row>
        <row r="195">
          <cell r="A195">
            <v>54</v>
          </cell>
          <cell r="B195" t="str">
            <v>Жиззах вилояти</v>
          </cell>
          <cell r="C195" t="str">
            <v>Дўстлик тумани</v>
          </cell>
        </row>
        <row r="196">
          <cell r="A196">
            <v>40</v>
          </cell>
          <cell r="B196" t="str">
            <v>Андижон вилояти</v>
          </cell>
          <cell r="C196" t="str">
            <v>Жалолқудуқ тумани</v>
          </cell>
        </row>
        <row r="197">
          <cell r="A197">
            <v>204</v>
          </cell>
          <cell r="B197" t="str">
            <v>Хоразм вилояти</v>
          </cell>
          <cell r="C197" t="str">
            <v>Хива шаҳри</v>
          </cell>
        </row>
        <row r="198">
          <cell r="A198">
            <v>146</v>
          </cell>
          <cell r="B198" t="str">
            <v>Фарғона вилояти</v>
          </cell>
          <cell r="C198" t="str">
            <v>Сўх тумани</v>
          </cell>
        </row>
        <row r="199">
          <cell r="A199">
            <v>102</v>
          </cell>
          <cell r="B199" t="str">
            <v>Самарқанд вилояти</v>
          </cell>
          <cell r="C199" t="str">
            <v>Оқдарё тумани</v>
          </cell>
        </row>
        <row r="200">
          <cell r="A200">
            <v>73</v>
          </cell>
          <cell r="B200" t="str">
            <v>Навоий вилояти</v>
          </cell>
          <cell r="C200" t="str">
            <v>Конимех тумани</v>
          </cell>
        </row>
        <row r="201">
          <cell r="A201">
            <v>33</v>
          </cell>
          <cell r="B201" t="str">
            <v>Андижон вилояти</v>
          </cell>
          <cell r="C201" t="str">
            <v>Избоскан тумани</v>
          </cell>
        </row>
        <row r="202">
          <cell r="A202">
            <v>96</v>
          </cell>
          <cell r="B202" t="str">
            <v>Самарқанд вилояти</v>
          </cell>
          <cell r="C202" t="str">
            <v>Пастдарғом тумани</v>
          </cell>
        </row>
        <row r="203">
          <cell r="A203">
            <v>3</v>
          </cell>
          <cell r="B203" t="str">
            <v>Тошкент шахар</v>
          </cell>
          <cell r="C203" t="str">
            <v>Яшнобод тумани</v>
          </cell>
        </row>
        <row r="204">
          <cell r="A204">
            <v>10</v>
          </cell>
          <cell r="B204" t="str">
            <v>Тошкент шахар</v>
          </cell>
          <cell r="C204" t="str">
            <v>Шайхонтоҳур тумани</v>
          </cell>
        </row>
        <row r="205">
          <cell r="A205">
            <v>50</v>
          </cell>
          <cell r="B205" t="str">
            <v>Жиззах вилояти</v>
          </cell>
          <cell r="C205" t="str">
            <v>Мирзачўл тумани</v>
          </cell>
        </row>
        <row r="206">
          <cell r="A206">
            <v>198</v>
          </cell>
          <cell r="B206" t="str">
            <v>Тошкент шахар</v>
          </cell>
          <cell r="C206" t="str">
            <v>Мирзо Улуғбек тумани</v>
          </cell>
        </row>
        <row r="207">
          <cell r="A207">
            <v>163</v>
          </cell>
          <cell r="B207" t="str">
            <v>Хоразм вилояти</v>
          </cell>
          <cell r="C207" t="str">
            <v>Урганч шаҳри</v>
          </cell>
        </row>
        <row r="208">
          <cell r="A208">
            <v>7</v>
          </cell>
          <cell r="B208" t="str">
            <v>Тошкент шахар</v>
          </cell>
          <cell r="C208" t="str">
            <v>Яккасарой тумани</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
      <sheetName val="Касса"/>
      <sheetName val="Лист4"/>
      <sheetName val="28,07"/>
      <sheetName val="001, Сводка туманла"/>
      <sheetName val="20 талик"/>
      <sheetName val="001, Сводка"/>
    </sheetNames>
    <sheetDataSet>
      <sheetData sheetId="0"/>
      <sheetData sheetId="1"/>
      <sheetData sheetId="2">
        <row r="7">
          <cell r="G7" t="str">
            <v>Бектемир тумани</v>
          </cell>
          <cell r="H7" t="str">
            <v>Бектемирский район</v>
          </cell>
        </row>
        <row r="8">
          <cell r="G8" t="str">
            <v>Олмазор тумани</v>
          </cell>
          <cell r="H8" t="str">
            <v>Алмазарский район</v>
          </cell>
        </row>
        <row r="9">
          <cell r="G9" t="str">
            <v>Яшнобод тумани</v>
          </cell>
          <cell r="H9" t="str">
            <v>Яшнабадский район</v>
          </cell>
        </row>
        <row r="10">
          <cell r="G10" t="str">
            <v>Юнусобод тумани</v>
          </cell>
          <cell r="H10" t="str">
            <v>Юнусабадский район</v>
          </cell>
        </row>
        <row r="11">
          <cell r="G11" t="str">
            <v>Учтепа тумани</v>
          </cell>
          <cell r="H11" t="str">
            <v>Учтепинский район</v>
          </cell>
        </row>
        <row r="12">
          <cell r="G12" t="str">
            <v>Чилонзор тумани</v>
          </cell>
          <cell r="H12" t="str">
            <v>Чиланзарский район</v>
          </cell>
        </row>
        <row r="13">
          <cell r="G13" t="str">
            <v>Яккасарой тумани</v>
          </cell>
          <cell r="H13" t="str">
            <v>Яккасарайский район</v>
          </cell>
        </row>
        <row r="14">
          <cell r="G14" t="str">
            <v>Миробод тумани</v>
          </cell>
          <cell r="H14" t="str">
            <v>Мирабадский район</v>
          </cell>
        </row>
        <row r="15">
          <cell r="G15" t="str">
            <v>Шайхонтоҳур тумани</v>
          </cell>
          <cell r="H15" t="str">
            <v>Шайхантахурский район</v>
          </cell>
        </row>
        <row r="16">
          <cell r="G16" t="str">
            <v>Нукус шаҳри</v>
          </cell>
          <cell r="H16" t="str">
            <v>город Нукус</v>
          </cell>
        </row>
        <row r="17">
          <cell r="G17" t="str">
            <v>Беруний тумани</v>
          </cell>
          <cell r="H17" t="str">
            <v>Берунийский район</v>
          </cell>
        </row>
        <row r="18">
          <cell r="G18" t="str">
            <v>Қонликўл тумани</v>
          </cell>
          <cell r="H18" t="str">
            <v>Канлыкульский район</v>
          </cell>
        </row>
        <row r="19">
          <cell r="G19" t="str">
            <v>Қараўзак тумани</v>
          </cell>
          <cell r="H19" t="str">
            <v>Караузякский район</v>
          </cell>
        </row>
        <row r="20">
          <cell r="G20" t="str">
            <v>Кегайли тумани</v>
          </cell>
          <cell r="H20" t="str">
            <v>Кегейлийский район</v>
          </cell>
        </row>
        <row r="21">
          <cell r="G21" t="str">
            <v>Қўнғирот тумани</v>
          </cell>
          <cell r="H21" t="str">
            <v>Кунградский район</v>
          </cell>
        </row>
        <row r="22">
          <cell r="G22" t="str">
            <v>Нукус тумани</v>
          </cell>
          <cell r="H22" t="str">
            <v>Нукусский район</v>
          </cell>
        </row>
        <row r="23">
          <cell r="G23" t="str">
            <v>Тахтакўпир тумани</v>
          </cell>
          <cell r="H23" t="str">
            <v>Тахтакупырский район</v>
          </cell>
        </row>
        <row r="24">
          <cell r="G24" t="str">
            <v>Тўрткўл тумани</v>
          </cell>
          <cell r="H24" t="str">
            <v>Турткульский район</v>
          </cell>
        </row>
        <row r="25">
          <cell r="G25" t="str">
            <v>Хожaйли тумани</v>
          </cell>
          <cell r="H25" t="str">
            <v>Ходжейлийский район</v>
          </cell>
        </row>
        <row r="26">
          <cell r="G26" t="str">
            <v>Чимбой тумани</v>
          </cell>
          <cell r="H26" t="str">
            <v>Чимбайский район</v>
          </cell>
        </row>
        <row r="27">
          <cell r="G27" t="str">
            <v>Элликқалъа тумани</v>
          </cell>
          <cell r="H27" t="str">
            <v>Элликкалинский район</v>
          </cell>
        </row>
        <row r="28">
          <cell r="G28" t="str">
            <v>Амударё тумани</v>
          </cell>
          <cell r="H28" t="str">
            <v>Амударьинский район</v>
          </cell>
        </row>
        <row r="29">
          <cell r="G29" t="str">
            <v>Мўйноқ тумани</v>
          </cell>
          <cell r="H29" t="str">
            <v>Муйнакский район</v>
          </cell>
        </row>
        <row r="30">
          <cell r="G30" t="str">
            <v>Шуманай тумани</v>
          </cell>
          <cell r="H30" t="str">
            <v>Шуманайский район</v>
          </cell>
        </row>
        <row r="31">
          <cell r="G31" t="str">
            <v>Андижон шаҳри</v>
          </cell>
          <cell r="H31" t="str">
            <v>город Андижан</v>
          </cell>
        </row>
        <row r="32">
          <cell r="G32" t="str">
            <v>Хонобод шаҳри</v>
          </cell>
          <cell r="H32" t="str">
            <v>город Ханабад</v>
          </cell>
        </row>
        <row r="33">
          <cell r="G33" t="str">
            <v>Олтинкўл тумани</v>
          </cell>
          <cell r="H33" t="str">
            <v>Алтынкульский район</v>
          </cell>
        </row>
        <row r="34">
          <cell r="G34" t="str">
            <v>Андижон тумани</v>
          </cell>
          <cell r="H34" t="str">
            <v>Андижанский район</v>
          </cell>
        </row>
        <row r="35">
          <cell r="G35" t="str">
            <v>Балиқчи тумани</v>
          </cell>
          <cell r="H35" t="str">
            <v>Балыкчинский район</v>
          </cell>
        </row>
        <row r="36">
          <cell r="G36" t="str">
            <v>Бўз тумани</v>
          </cell>
          <cell r="H36" t="str">
            <v>Бозский район</v>
          </cell>
        </row>
        <row r="37">
          <cell r="G37" t="str">
            <v>Булоқбоши тумани</v>
          </cell>
          <cell r="H37" t="str">
            <v>Булакбашинский район</v>
          </cell>
        </row>
        <row r="38">
          <cell r="G38" t="str">
            <v>Избоскан тумани</v>
          </cell>
          <cell r="H38" t="str">
            <v>Избасканский район</v>
          </cell>
        </row>
        <row r="39">
          <cell r="G39" t="str">
            <v>Қўрғонтепа тумани</v>
          </cell>
          <cell r="H39" t="str">
            <v>Кургантепинский район</v>
          </cell>
        </row>
        <row r="40">
          <cell r="G40" t="str">
            <v>Мархамат тумани</v>
          </cell>
          <cell r="H40" t="str">
            <v>Мархаматский район</v>
          </cell>
        </row>
        <row r="41">
          <cell r="G41" t="str">
            <v>Пахтаобод тумани</v>
          </cell>
          <cell r="H41" t="str">
            <v>Пахтаабадский район</v>
          </cell>
        </row>
        <row r="42">
          <cell r="G42" t="str">
            <v>Улуғнор тумани</v>
          </cell>
          <cell r="H42" t="str">
            <v>Улугнорский район</v>
          </cell>
        </row>
        <row r="43">
          <cell r="G43" t="str">
            <v>Хўжаобод тумани</v>
          </cell>
          <cell r="H43" t="str">
            <v>Ходжаабадский район</v>
          </cell>
        </row>
        <row r="44">
          <cell r="G44" t="str">
            <v>Асака тумани</v>
          </cell>
          <cell r="H44" t="str">
            <v>Асакинский район</v>
          </cell>
        </row>
        <row r="45">
          <cell r="G45" t="str">
            <v>Жалолқудуқ тумани</v>
          </cell>
          <cell r="H45" t="str">
            <v>Джалалкудукский район</v>
          </cell>
        </row>
        <row r="46">
          <cell r="G46" t="str">
            <v>Шахрихон тумани</v>
          </cell>
          <cell r="H46" t="str">
            <v>Шахриханский район</v>
          </cell>
        </row>
        <row r="47">
          <cell r="G47" t="str">
            <v>Жиззах шаҳри</v>
          </cell>
          <cell r="H47" t="str">
            <v>город Джизак</v>
          </cell>
        </row>
        <row r="48">
          <cell r="G48" t="str">
            <v>Арнасой тумани</v>
          </cell>
          <cell r="H48" t="str">
            <v>Арнасайский район</v>
          </cell>
        </row>
        <row r="49">
          <cell r="G49" t="str">
            <v>Бахмал тумани</v>
          </cell>
          <cell r="H49" t="str">
            <v>Бахмальский район</v>
          </cell>
        </row>
        <row r="50">
          <cell r="G50" t="str">
            <v>Ғаллаорол тумани</v>
          </cell>
          <cell r="H50" t="str">
            <v>Галляаральский район</v>
          </cell>
        </row>
        <row r="51">
          <cell r="G51" t="e">
            <v>#N/A</v>
          </cell>
          <cell r="H51" t="str">
            <v>Джизакский район</v>
          </cell>
        </row>
        <row r="52">
          <cell r="G52" t="str">
            <v>Зомин тумани</v>
          </cell>
          <cell r="H52" t="str">
            <v>Зааминский район</v>
          </cell>
        </row>
        <row r="53">
          <cell r="G53" t="str">
            <v>Зарбдор тумани</v>
          </cell>
          <cell r="H53" t="str">
            <v>Зарбдарский район</v>
          </cell>
        </row>
        <row r="54">
          <cell r="G54" t="str">
            <v>Зафаробод тумани</v>
          </cell>
          <cell r="H54" t="str">
            <v>Зафарабадский район</v>
          </cell>
        </row>
        <row r="55">
          <cell r="G55" t="str">
            <v>Мирзачўл тумани</v>
          </cell>
          <cell r="H55" t="str">
            <v>Мирзачульский район</v>
          </cell>
        </row>
        <row r="56">
          <cell r="G56" t="str">
            <v>Пахтакор тумани</v>
          </cell>
          <cell r="H56" t="str">
            <v>Пахтакорский район</v>
          </cell>
        </row>
        <row r="57">
          <cell r="G57" t="str">
            <v>Фориш тумани</v>
          </cell>
          <cell r="H57" t="str">
            <v>Фаришский район</v>
          </cell>
        </row>
        <row r="58">
          <cell r="G58" t="str">
            <v>Янгиобод тумани</v>
          </cell>
          <cell r="H58" t="str">
            <v>Янгиабадский район</v>
          </cell>
        </row>
        <row r="59">
          <cell r="G59" t="str">
            <v>Дўстлик тумани</v>
          </cell>
          <cell r="H59" t="str">
            <v>Дустликский район</v>
          </cell>
        </row>
        <row r="60">
          <cell r="G60" t="str">
            <v>Қарши шаҳри</v>
          </cell>
          <cell r="H60" t="str">
            <v>город Карши</v>
          </cell>
        </row>
        <row r="61">
          <cell r="G61" t="str">
            <v>Ғузор тумани</v>
          </cell>
          <cell r="H61" t="str">
            <v>Гузарский район</v>
          </cell>
        </row>
        <row r="62">
          <cell r="G62" t="str">
            <v>Деҳқонобод тумани</v>
          </cell>
          <cell r="H62" t="str">
            <v>Дехканабадский район</v>
          </cell>
        </row>
        <row r="63">
          <cell r="G63" t="str">
            <v>Қамаши тумани</v>
          </cell>
          <cell r="H63" t="str">
            <v>Камашинский район</v>
          </cell>
        </row>
        <row r="64">
          <cell r="G64" t="str">
            <v>Қарши тумани</v>
          </cell>
          <cell r="H64" t="str">
            <v>Каршинский район</v>
          </cell>
        </row>
        <row r="65">
          <cell r="G65" t="str">
            <v>Касби тумани</v>
          </cell>
          <cell r="H65" t="str">
            <v>Касбийский район</v>
          </cell>
        </row>
        <row r="66">
          <cell r="G66" t="str">
            <v>Китоб тумани</v>
          </cell>
          <cell r="H66" t="str">
            <v>Китабский район</v>
          </cell>
        </row>
        <row r="67">
          <cell r="G67" t="str">
            <v>Миришкор тумани</v>
          </cell>
          <cell r="H67" t="str">
            <v>Миришкорский район</v>
          </cell>
        </row>
        <row r="68">
          <cell r="G68" t="str">
            <v>Муборак тумани</v>
          </cell>
          <cell r="H68" t="str">
            <v>Мубарекский район</v>
          </cell>
        </row>
        <row r="69">
          <cell r="G69" t="str">
            <v>Нишон тумани</v>
          </cell>
          <cell r="H69" t="str">
            <v>Нишанский район</v>
          </cell>
        </row>
        <row r="70">
          <cell r="G70" t="str">
            <v>Чироқчи тумани</v>
          </cell>
          <cell r="H70" t="str">
            <v>Чиракчинский район</v>
          </cell>
        </row>
        <row r="71">
          <cell r="G71" t="str">
            <v>Шахрисабз тумани</v>
          </cell>
          <cell r="H71" t="str">
            <v>Шахрисабзский район</v>
          </cell>
        </row>
        <row r="72">
          <cell r="G72" t="str">
            <v>Шахрисабз шаҳри</v>
          </cell>
          <cell r="H72" t="str">
            <v>город Шахрисабз</v>
          </cell>
        </row>
        <row r="73">
          <cell r="G73" t="str">
            <v>Косон тумани</v>
          </cell>
          <cell r="H73" t="str">
            <v>Касанский район</v>
          </cell>
        </row>
        <row r="74">
          <cell r="G74" t="str">
            <v>Яккабоғ тумани</v>
          </cell>
          <cell r="H74" t="str">
            <v>Яккабагский район</v>
          </cell>
        </row>
        <row r="75">
          <cell r="G75" t="e">
            <v>#N/A</v>
          </cell>
          <cell r="H75" t="str">
            <v>Навоийский район</v>
          </cell>
        </row>
        <row r="76">
          <cell r="G76" t="str">
            <v>Зарафшон шаҳри</v>
          </cell>
          <cell r="H76" t="str">
            <v>город Зарафшан</v>
          </cell>
        </row>
        <row r="77">
          <cell r="G77" t="str">
            <v>Навоий шаҳри</v>
          </cell>
          <cell r="H77" t="str">
            <v>город Навои</v>
          </cell>
        </row>
        <row r="78">
          <cell r="G78" t="str">
            <v>Конимех тумани</v>
          </cell>
          <cell r="H78" t="str">
            <v>Канимехский район</v>
          </cell>
        </row>
        <row r="79">
          <cell r="G79" t="str">
            <v>Кармана тумани</v>
          </cell>
          <cell r="H79" t="str">
            <v>Карманинский район</v>
          </cell>
        </row>
        <row r="80">
          <cell r="G80" t="str">
            <v>Қизилтепа тумани</v>
          </cell>
          <cell r="H80" t="str">
            <v>Кызылтепинский район</v>
          </cell>
        </row>
        <row r="81">
          <cell r="G81" t="str">
            <v>Навбахор тумани</v>
          </cell>
          <cell r="H81" t="str">
            <v>Навбахорский район</v>
          </cell>
        </row>
        <row r="82">
          <cell r="G82" t="str">
            <v>Нурота тумани</v>
          </cell>
          <cell r="H82" t="str">
            <v>Нуратинский район</v>
          </cell>
        </row>
        <row r="83">
          <cell r="G83" t="str">
            <v>Томди тумани</v>
          </cell>
          <cell r="H83" t="str">
            <v>Тамдынский район</v>
          </cell>
        </row>
        <row r="84">
          <cell r="G84" t="str">
            <v>Учқудуқ тумани</v>
          </cell>
          <cell r="H84" t="str">
            <v>Учкудукский район</v>
          </cell>
        </row>
        <row r="85">
          <cell r="G85" t="str">
            <v>Хатирчи тумани</v>
          </cell>
          <cell r="H85" t="str">
            <v>Хатырчинский район</v>
          </cell>
        </row>
        <row r="86">
          <cell r="G86" t="str">
            <v>Янгиқўрғон тумани</v>
          </cell>
          <cell r="H86" t="str">
            <v>Янгикурганский район</v>
          </cell>
        </row>
        <row r="87">
          <cell r="G87" t="str">
            <v>Наманган шаҳри</v>
          </cell>
          <cell r="H87" t="str">
            <v>город Наманган</v>
          </cell>
        </row>
        <row r="88">
          <cell r="G88" t="str">
            <v>Косонсой тумани</v>
          </cell>
          <cell r="H88" t="str">
            <v>Касансайский район</v>
          </cell>
        </row>
        <row r="89">
          <cell r="G89" t="str">
            <v>Чуст тумани</v>
          </cell>
          <cell r="H89" t="str">
            <v>Чустский район</v>
          </cell>
        </row>
        <row r="90">
          <cell r="G90" t="str">
            <v>Мингбулоқ тумани</v>
          </cell>
          <cell r="H90" t="str">
            <v>Мингбулакский район</v>
          </cell>
        </row>
        <row r="91">
          <cell r="G91" t="str">
            <v>Наманган тумани</v>
          </cell>
          <cell r="H91" t="str">
            <v>Наманганский район</v>
          </cell>
        </row>
        <row r="92">
          <cell r="G92" t="str">
            <v>Учқўрғон тумани</v>
          </cell>
          <cell r="H92" t="str">
            <v>Учкурганский район</v>
          </cell>
        </row>
        <row r="93">
          <cell r="G93" t="str">
            <v>Норин тумани</v>
          </cell>
          <cell r="H93" t="str">
            <v>Нарынский район</v>
          </cell>
        </row>
        <row r="94">
          <cell r="G94" t="str">
            <v>Уйчи тумани</v>
          </cell>
          <cell r="H94" t="str">
            <v>Уйчинский район</v>
          </cell>
        </row>
        <row r="95">
          <cell r="G95" t="str">
            <v>Поп тумани</v>
          </cell>
          <cell r="H95" t="str">
            <v>Папский район</v>
          </cell>
        </row>
        <row r="96">
          <cell r="G96" t="str">
            <v>Чортоқ тумани</v>
          </cell>
          <cell r="H96" t="str">
            <v>Чартакский район</v>
          </cell>
        </row>
        <row r="97">
          <cell r="G97" t="str">
            <v>Турақўрғон тумани</v>
          </cell>
          <cell r="H97" t="str">
            <v>Туракурганский район</v>
          </cell>
        </row>
        <row r="98">
          <cell r="G98" t="str">
            <v>Ургут тумани</v>
          </cell>
          <cell r="H98" t="str">
            <v>Ургутский район</v>
          </cell>
        </row>
        <row r="99">
          <cell r="G99" t="str">
            <v>Тойлоқ тумани</v>
          </cell>
          <cell r="H99" t="str">
            <v>Тайлакский район</v>
          </cell>
        </row>
        <row r="100">
          <cell r="G100" t="str">
            <v>Пахтачи тумани</v>
          </cell>
          <cell r="H100" t="str">
            <v>Пахтачийский район</v>
          </cell>
        </row>
        <row r="101">
          <cell r="G101" t="str">
            <v>Пастдарғом тумани</v>
          </cell>
          <cell r="H101" t="str">
            <v>Пастдаргомский район</v>
          </cell>
        </row>
        <row r="102">
          <cell r="G102" t="str">
            <v>Нуробод тумани</v>
          </cell>
          <cell r="H102" t="str">
            <v>Нурабадский район</v>
          </cell>
        </row>
        <row r="103">
          <cell r="G103" t="str">
            <v>Нарпай тумани</v>
          </cell>
          <cell r="H103" t="str">
            <v>Нарпайский район</v>
          </cell>
        </row>
        <row r="104">
          <cell r="G104" t="str">
            <v>Қўшрабод тумани</v>
          </cell>
          <cell r="H104" t="str">
            <v>Кошрабадский район</v>
          </cell>
        </row>
        <row r="105">
          <cell r="G105" t="str">
            <v>Иштихон тумани</v>
          </cell>
          <cell r="H105" t="str">
            <v>Иштыханский район</v>
          </cell>
        </row>
        <row r="106">
          <cell r="G106" t="str">
            <v>Жомбой тумани</v>
          </cell>
          <cell r="H106" t="str">
            <v>Джамбайский район</v>
          </cell>
        </row>
        <row r="107">
          <cell r="G107" t="str">
            <v>Оқдарё тумани</v>
          </cell>
          <cell r="H107" t="str">
            <v>Акдарьинский район</v>
          </cell>
        </row>
        <row r="108">
          <cell r="G108" t="str">
            <v>Самарқанд шаҳри</v>
          </cell>
          <cell r="H108" t="str">
            <v>город Самарканд</v>
          </cell>
        </row>
        <row r="109">
          <cell r="G109" t="str">
            <v>Самарқанд тумани</v>
          </cell>
          <cell r="H109" t="str">
            <v>Самаркандский район</v>
          </cell>
        </row>
        <row r="110">
          <cell r="G110" t="str">
            <v>Паяриқ тумани</v>
          </cell>
          <cell r="H110" t="str">
            <v>Пайарыкский район</v>
          </cell>
        </row>
        <row r="111">
          <cell r="G111" t="str">
            <v>Каттақўрғон тумани</v>
          </cell>
          <cell r="H111" t="str">
            <v>Каттакурганский район</v>
          </cell>
        </row>
        <row r="112">
          <cell r="G112" t="str">
            <v>Булунғур тумани</v>
          </cell>
          <cell r="H112" t="str">
            <v>Булунгурский район</v>
          </cell>
        </row>
        <row r="113">
          <cell r="G113" t="str">
            <v>Каттақўрғон шаҳри</v>
          </cell>
          <cell r="H113" t="str">
            <v>город Каттакурган</v>
          </cell>
        </row>
        <row r="114">
          <cell r="G114" t="str">
            <v>Шўрчи тумани</v>
          </cell>
          <cell r="H114" t="str">
            <v>Шурчинский район‎</v>
          </cell>
        </row>
        <row r="115">
          <cell r="G115" t="str">
            <v>Шеробод тумани</v>
          </cell>
          <cell r="H115" t="str">
            <v>Шерабадский район</v>
          </cell>
        </row>
        <row r="116">
          <cell r="G116" t="str">
            <v>Узун тумани</v>
          </cell>
          <cell r="H116" t="str">
            <v>Узунский район‎</v>
          </cell>
        </row>
        <row r="117">
          <cell r="G117" t="str">
            <v>Термиз тумани</v>
          </cell>
          <cell r="H117" t="str">
            <v>Термезский район‎</v>
          </cell>
        </row>
        <row r="118">
          <cell r="G118" t="str">
            <v>Музробод тумани</v>
          </cell>
          <cell r="H118" t="str">
            <v>Музрабадский район‎</v>
          </cell>
        </row>
        <row r="119">
          <cell r="G119" t="str">
            <v>Қумқўрғон тумани</v>
          </cell>
          <cell r="H119" t="str">
            <v>Кумкурганский район‎</v>
          </cell>
        </row>
        <row r="120">
          <cell r="G120" t="str">
            <v>Қизириқ тумани</v>
          </cell>
          <cell r="H120" t="str">
            <v>Кизирикский район‎</v>
          </cell>
        </row>
        <row r="121">
          <cell r="G121" t="str">
            <v>Жарқўрғон тумани</v>
          </cell>
          <cell r="H121" t="str">
            <v>Джаркурганский район‎</v>
          </cell>
        </row>
        <row r="122">
          <cell r="G122" t="str">
            <v>Денов тумани</v>
          </cell>
          <cell r="H122" t="str">
            <v>Денауский район‎</v>
          </cell>
        </row>
        <row r="123">
          <cell r="G123" t="str">
            <v>Бойсун тумани</v>
          </cell>
          <cell r="H123" t="str">
            <v>Байсунский район‎</v>
          </cell>
        </row>
        <row r="124">
          <cell r="G124" t="str">
            <v>Олтинсой тумани</v>
          </cell>
          <cell r="H124" t="str">
            <v>Алтынсайский район‎</v>
          </cell>
        </row>
        <row r="125">
          <cell r="G125" t="str">
            <v>Термиз шаҳри</v>
          </cell>
          <cell r="H125" t="str">
            <v>город Термез</v>
          </cell>
        </row>
        <row r="126">
          <cell r="G126" t="str">
            <v>Сариосиё тумани</v>
          </cell>
          <cell r="H126" t="str">
            <v>Сариасийский район‎</v>
          </cell>
        </row>
        <row r="127">
          <cell r="G127" t="str">
            <v>Ангор тумани</v>
          </cell>
          <cell r="H127" t="str">
            <v>Ангорский район‎</v>
          </cell>
        </row>
        <row r="128">
          <cell r="G128" t="str">
            <v>Ховос тумани</v>
          </cell>
          <cell r="H128" t="str">
            <v>Хавастский район</v>
          </cell>
        </row>
        <row r="129">
          <cell r="G129" t="str">
            <v>Сирдарё тумани</v>
          </cell>
          <cell r="H129" t="str">
            <v>Сырдарьинский район</v>
          </cell>
        </row>
        <row r="130">
          <cell r="G130" t="str">
            <v>Сардоба тумани</v>
          </cell>
          <cell r="H130" t="str">
            <v>Сардобинский район</v>
          </cell>
        </row>
        <row r="131">
          <cell r="G131" t="str">
            <v>Мирзаобод тумани</v>
          </cell>
          <cell r="H131" t="str">
            <v>Мирзаабадский район</v>
          </cell>
        </row>
        <row r="132">
          <cell r="G132" t="str">
            <v>Гулистон тумани</v>
          </cell>
          <cell r="H132" t="str">
            <v>Гулистанский район</v>
          </cell>
        </row>
        <row r="133">
          <cell r="G133" t="str">
            <v>Боёвут тумани</v>
          </cell>
          <cell r="H133" t="str">
            <v>Баяутский район</v>
          </cell>
        </row>
        <row r="134">
          <cell r="G134" t="str">
            <v>Оқолтин тумани</v>
          </cell>
          <cell r="H134" t="str">
            <v>Акалтынский район</v>
          </cell>
        </row>
        <row r="135">
          <cell r="G135" t="str">
            <v>Янгиер шаҳри</v>
          </cell>
          <cell r="H135" t="str">
            <v>город Янгиер</v>
          </cell>
        </row>
        <row r="136">
          <cell r="G136" t="str">
            <v>Ширин шаҳри</v>
          </cell>
          <cell r="H136" t="str">
            <v>город Ширин</v>
          </cell>
        </row>
        <row r="137">
          <cell r="G137" t="str">
            <v>Сайхунобод тумани</v>
          </cell>
          <cell r="H137" t="str">
            <v>Сайхунабадский район</v>
          </cell>
        </row>
        <row r="138">
          <cell r="G138" t="str">
            <v>Гулистон шаҳри</v>
          </cell>
          <cell r="H138" t="str">
            <v>город Гулистан</v>
          </cell>
        </row>
        <row r="139">
          <cell r="G139" t="str">
            <v>Бешариқ тумани</v>
          </cell>
          <cell r="H139" t="str">
            <v>Бешарыкский район</v>
          </cell>
        </row>
        <row r="140">
          <cell r="G140" t="str">
            <v>Боғдод тумани</v>
          </cell>
          <cell r="H140" t="str">
            <v>Багдадский район</v>
          </cell>
        </row>
        <row r="141">
          <cell r="G141" t="str">
            <v>Олтиариқ тумани</v>
          </cell>
          <cell r="H141" t="str">
            <v>Алтыарыкский район</v>
          </cell>
        </row>
        <row r="142">
          <cell r="G142" t="str">
            <v>Фарғона шаҳри</v>
          </cell>
          <cell r="H142" t="str">
            <v>город Фергана</v>
          </cell>
        </row>
        <row r="143">
          <cell r="G143" t="str">
            <v>Марғилон шаҳри</v>
          </cell>
          <cell r="H143" t="str">
            <v>город Маргилан</v>
          </cell>
        </row>
        <row r="144">
          <cell r="G144" t="str">
            <v>Қўқон шаҳри</v>
          </cell>
          <cell r="H144" t="str">
            <v>город Коканд</v>
          </cell>
        </row>
        <row r="145">
          <cell r="G145" t="str">
            <v>Ёзёвон тумани</v>
          </cell>
          <cell r="H145" t="str">
            <v>Язъяванский район</v>
          </cell>
        </row>
        <row r="146">
          <cell r="G146" t="str">
            <v>Фурқат тумани</v>
          </cell>
          <cell r="H146" t="str">
            <v>Фуркатский район</v>
          </cell>
        </row>
        <row r="147">
          <cell r="G147" t="str">
            <v>Фарғона тумани</v>
          </cell>
          <cell r="H147" t="str">
            <v>Ферганский район</v>
          </cell>
        </row>
        <row r="148">
          <cell r="G148" t="str">
            <v>Учкўприк тумани</v>
          </cell>
          <cell r="H148" t="str">
            <v>Учкуприкский район</v>
          </cell>
        </row>
        <row r="149">
          <cell r="G149" t="str">
            <v>Ўзбекистон тумани</v>
          </cell>
          <cell r="H149" t="str">
            <v>Узбекистанский район</v>
          </cell>
        </row>
        <row r="150">
          <cell r="G150" t="str">
            <v>Тошлоқ тумани</v>
          </cell>
          <cell r="H150" t="str">
            <v>Ташлакский район</v>
          </cell>
        </row>
        <row r="151">
          <cell r="G151" t="str">
            <v>Сўх тумани</v>
          </cell>
          <cell r="H151" t="str">
            <v>Сохский район</v>
          </cell>
        </row>
        <row r="152">
          <cell r="G152" t="str">
            <v>Риштон тумани</v>
          </cell>
          <cell r="H152" t="str">
            <v>Риштанский район</v>
          </cell>
        </row>
        <row r="153">
          <cell r="G153" t="str">
            <v>Кўштепа тумани</v>
          </cell>
          <cell r="H153" t="str">
            <v>Куштепинский район</v>
          </cell>
        </row>
        <row r="154">
          <cell r="G154" t="str">
            <v>Қува тумани</v>
          </cell>
          <cell r="H154" t="str">
            <v>Кувинский район</v>
          </cell>
        </row>
        <row r="155">
          <cell r="G155" t="str">
            <v>Данғара тумани</v>
          </cell>
          <cell r="H155" t="str">
            <v>Дангаринский район</v>
          </cell>
        </row>
        <row r="156">
          <cell r="G156" t="str">
            <v>Бувайда тумани</v>
          </cell>
          <cell r="H156" t="str">
            <v>Бувайдинский район</v>
          </cell>
        </row>
        <row r="157">
          <cell r="G157" t="str">
            <v>Қувасой шаҳри</v>
          </cell>
          <cell r="H157" t="str">
            <v>город Кувасай</v>
          </cell>
        </row>
        <row r="158">
          <cell r="G158" t="str">
            <v>Янгибозор тумани</v>
          </cell>
          <cell r="H158" t="str">
            <v>Янгибазарский район</v>
          </cell>
        </row>
        <row r="159">
          <cell r="G159" t="str">
            <v>Янгиариқ тумани</v>
          </cell>
          <cell r="H159" t="str">
            <v>Янгиарыкский район</v>
          </cell>
        </row>
        <row r="160">
          <cell r="G160" t="str">
            <v>Шовот тумани</v>
          </cell>
          <cell r="H160" t="str">
            <v>Шаватский район</v>
          </cell>
        </row>
        <row r="161">
          <cell r="G161" t="str">
            <v>Хива тумани</v>
          </cell>
          <cell r="H161" t="str">
            <v>Хивинский район</v>
          </cell>
        </row>
        <row r="162">
          <cell r="G162" t="str">
            <v>Хонқа тумани</v>
          </cell>
          <cell r="H162" t="str">
            <v>Ханкинский район</v>
          </cell>
        </row>
        <row r="163">
          <cell r="G163" t="str">
            <v>Хазорасп тумани</v>
          </cell>
          <cell r="H163" t="str">
            <v>Хазараспский район</v>
          </cell>
        </row>
        <row r="164">
          <cell r="G164" t="str">
            <v>Урганч тумани</v>
          </cell>
          <cell r="H164" t="str">
            <v>Ургенчский район</v>
          </cell>
        </row>
        <row r="165">
          <cell r="G165" t="str">
            <v>Қўшкўпир тумани</v>
          </cell>
          <cell r="H165" t="str">
            <v>Кошкупырский район</v>
          </cell>
        </row>
        <row r="166">
          <cell r="G166" t="str">
            <v>Гурлан тумани</v>
          </cell>
          <cell r="H166" t="str">
            <v>Гурленский район</v>
          </cell>
        </row>
        <row r="167">
          <cell r="G167" t="str">
            <v>Боғот тумани</v>
          </cell>
          <cell r="H167" t="str">
            <v>Багатский район</v>
          </cell>
        </row>
        <row r="168">
          <cell r="G168" t="str">
            <v>Урганч шаҳри</v>
          </cell>
          <cell r="H168" t="str">
            <v>город Ургенч</v>
          </cell>
        </row>
        <row r="169">
          <cell r="G169" t="str">
            <v>Ромитан тумани</v>
          </cell>
          <cell r="H169" t="str">
            <v>Ромитанский район</v>
          </cell>
        </row>
        <row r="170">
          <cell r="G170" t="str">
            <v>Қоровулбозор тумани</v>
          </cell>
          <cell r="H170" t="str">
            <v>Караулбазарский район</v>
          </cell>
        </row>
        <row r="171">
          <cell r="G171" t="str">
            <v>Қоракўл тумани</v>
          </cell>
          <cell r="H171" t="str">
            <v>Каракульский район</v>
          </cell>
        </row>
        <row r="172">
          <cell r="G172" t="str">
            <v>Когон тумани</v>
          </cell>
          <cell r="H172" t="str">
            <v>Каганский район</v>
          </cell>
        </row>
        <row r="173">
          <cell r="G173" t="str">
            <v>Жондор тумани</v>
          </cell>
          <cell r="H173" t="str">
            <v>Жондорский район</v>
          </cell>
        </row>
        <row r="174">
          <cell r="G174" t="str">
            <v>Ғиждувон тумани</v>
          </cell>
          <cell r="H174" t="str">
            <v>Гиждуванский район</v>
          </cell>
        </row>
        <row r="175">
          <cell r="G175" t="str">
            <v>Вобкент тумани</v>
          </cell>
          <cell r="H175" t="str">
            <v>Вабкентский район</v>
          </cell>
        </row>
        <row r="176">
          <cell r="G176" t="str">
            <v>Бухоро тумани</v>
          </cell>
          <cell r="H176" t="str">
            <v>Бухарский район</v>
          </cell>
        </row>
        <row r="177">
          <cell r="G177" t="str">
            <v>Олот тумани</v>
          </cell>
          <cell r="H177" t="str">
            <v>Алатский район</v>
          </cell>
        </row>
        <row r="178">
          <cell r="G178" t="str">
            <v>Шофиркон тумани</v>
          </cell>
          <cell r="H178" t="str">
            <v>Шафирканский район‎</v>
          </cell>
        </row>
        <row r="179">
          <cell r="G179" t="str">
            <v>Пешку тумани</v>
          </cell>
          <cell r="H179" t="str">
            <v>Пешкунский район‎</v>
          </cell>
        </row>
        <row r="180">
          <cell r="G180" t="str">
            <v>Когон шаҳри</v>
          </cell>
          <cell r="H180" t="str">
            <v>город Каган</v>
          </cell>
        </row>
        <row r="181">
          <cell r="G181" t="str">
            <v>Бухоро шаҳри</v>
          </cell>
          <cell r="H181" t="str">
            <v>город Бухара</v>
          </cell>
        </row>
        <row r="182">
          <cell r="G182" t="str">
            <v>Олмалиқ шаҳри</v>
          </cell>
          <cell r="H182" t="str">
            <v>город Алмалык</v>
          </cell>
        </row>
        <row r="183">
          <cell r="G183" t="str">
            <v>Оҳангарон шаҳри</v>
          </cell>
          <cell r="H183" t="str">
            <v>город Ахангаран</v>
          </cell>
        </row>
        <row r="184">
          <cell r="G184" t="str">
            <v>Ангрен шаҳри</v>
          </cell>
          <cell r="H184" t="str">
            <v>город Ангрен</v>
          </cell>
        </row>
        <row r="185">
          <cell r="G185" t="str">
            <v>Бекобод шаҳри</v>
          </cell>
          <cell r="H185" t="str">
            <v>город Бекабад</v>
          </cell>
        </row>
        <row r="186">
          <cell r="G186" t="str">
            <v>Оққўрқон тумани</v>
          </cell>
          <cell r="H186" t="str">
            <v>Аккурганский район</v>
          </cell>
        </row>
        <row r="187">
          <cell r="G187" t="str">
            <v>Оҳангарон тумани</v>
          </cell>
          <cell r="H187" t="str">
            <v>Ахангаранский район</v>
          </cell>
        </row>
        <row r="188">
          <cell r="G188" t="str">
            <v>Бекобод тумани</v>
          </cell>
          <cell r="H188" t="str">
            <v>Бекабадский район</v>
          </cell>
        </row>
        <row r="189">
          <cell r="G189" t="str">
            <v>Бўка тумани</v>
          </cell>
          <cell r="H189" t="str">
            <v>Букинский район</v>
          </cell>
        </row>
        <row r="190">
          <cell r="G190" t="str">
            <v>Қибрай тумани</v>
          </cell>
          <cell r="H190" t="str">
            <v>Кибрайский район</v>
          </cell>
        </row>
        <row r="191">
          <cell r="G191" t="str">
            <v>Қуйичирчиқ тумани</v>
          </cell>
          <cell r="H191" t="str">
            <v>Куйичирчикский район</v>
          </cell>
        </row>
        <row r="192">
          <cell r="G192" t="str">
            <v>Паркент тумани</v>
          </cell>
          <cell r="H192" t="str">
            <v>Паркентский район</v>
          </cell>
        </row>
        <row r="193">
          <cell r="G193" t="str">
            <v>Пискент тумани</v>
          </cell>
          <cell r="H193" t="str">
            <v>Пскентский район</v>
          </cell>
        </row>
        <row r="194">
          <cell r="G194" t="str">
            <v>Ўртачирчиқ тумани</v>
          </cell>
          <cell r="H194" t="str">
            <v>Уртачирчикский район</v>
          </cell>
        </row>
        <row r="195">
          <cell r="G195" t="str">
            <v>Чиноз тумани</v>
          </cell>
          <cell r="H195" t="str">
            <v>Чиназский район</v>
          </cell>
        </row>
        <row r="196">
          <cell r="G196" t="str">
            <v>Юқоричирчиқ тумани</v>
          </cell>
          <cell r="H196" t="str">
            <v>Юкоричирчикский район</v>
          </cell>
        </row>
        <row r="197">
          <cell r="G197" t="str">
            <v>Янгийўл тумани</v>
          </cell>
          <cell r="H197" t="str">
            <v>Янгиюльский район</v>
          </cell>
        </row>
        <row r="198">
          <cell r="G198" t="str">
            <v>Чирчиқ шаҳри</v>
          </cell>
          <cell r="H198" t="str">
            <v>город Чирчик</v>
          </cell>
        </row>
        <row r="199">
          <cell r="G199" t="str">
            <v>Бўстонлиқ тумани</v>
          </cell>
          <cell r="H199" t="str">
            <v>Бостанлыкский район</v>
          </cell>
        </row>
        <row r="200">
          <cell r="G200" t="str">
            <v>Зангиота тумани</v>
          </cell>
          <cell r="H200" t="str">
            <v>Зангиатинский район</v>
          </cell>
        </row>
        <row r="201">
          <cell r="G201" t="str">
            <v>Тошкент тумани</v>
          </cell>
          <cell r="H201" t="str">
            <v>Ташкентский район</v>
          </cell>
        </row>
        <row r="202">
          <cell r="G202" t="str">
            <v>Мирзо Улуғбек тумани</v>
          </cell>
          <cell r="H202" t="str">
            <v>Мирзо Улуғбекский район</v>
          </cell>
        </row>
        <row r="203">
          <cell r="G203" t="str">
            <v>Сергели тумани</v>
          </cell>
          <cell r="H203" t="str">
            <v>Сергелинский район</v>
          </cell>
        </row>
        <row r="204">
          <cell r="G204" t="str">
            <v>Янгиҳаёт тумани</v>
          </cell>
          <cell r="H204" t="str">
            <v>Янгихаятский район</v>
          </cell>
        </row>
        <row r="205">
          <cell r="G205" t="str">
            <v>Янгийўл шаҳри</v>
          </cell>
          <cell r="H205" t="str">
            <v>город Янгийул</v>
          </cell>
        </row>
        <row r="206">
          <cell r="G206" t="str">
            <v>Нурафшон шаҳри</v>
          </cell>
          <cell r="H206" t="str">
            <v>город Нурафшон</v>
          </cell>
        </row>
        <row r="207">
          <cell r="G207" t="str">
            <v>Хива шаҳри</v>
          </cell>
          <cell r="H207" t="str">
            <v>город Хива</v>
          </cell>
        </row>
        <row r="208">
          <cell r="G208" t="str">
            <v>Шароф Рашидов тумани</v>
          </cell>
          <cell r="H208" t="str">
            <v>Шараф Рашидовский район</v>
          </cell>
        </row>
        <row r="209">
          <cell r="G209" t="str">
            <v>Тупроққалъа тумани</v>
          </cell>
          <cell r="H209" t="str">
            <v>Тупроккалинский район</v>
          </cell>
        </row>
        <row r="210">
          <cell r="G210" t="str">
            <v>Бандихон тумани</v>
          </cell>
          <cell r="H210" t="str">
            <v>Бандихон</v>
          </cell>
        </row>
        <row r="211">
          <cell r="G211" t="str">
            <v>Бўзатов тумани</v>
          </cell>
          <cell r="H211" t="str">
            <v>Бозатауский район</v>
          </cell>
        </row>
        <row r="212">
          <cell r="G212" t="str">
            <v>Тахиатош тумани</v>
          </cell>
          <cell r="H212" t="str">
            <v>Тахиаташский район</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18"/>
  <sheetViews>
    <sheetView view="pageBreakPreview" zoomScaleSheetLayoutView="100" workbookViewId="0">
      <selection activeCell="C12" sqref="C12"/>
    </sheetView>
  </sheetViews>
  <sheetFormatPr defaultColWidth="57.5703125" defaultRowHeight="15"/>
  <cols>
    <col min="1" max="1" width="7.28515625" style="1" customWidth="1"/>
    <col min="2" max="2" width="111.140625" style="1" customWidth="1"/>
    <col min="3" max="3" width="33.42578125" style="1" customWidth="1"/>
    <col min="4" max="7" width="11.42578125" style="1" customWidth="1"/>
    <col min="8" max="16384" width="57.5703125" style="1"/>
  </cols>
  <sheetData>
    <row r="1" spans="1:5" ht="45" customHeight="1">
      <c r="A1" s="66" t="s">
        <v>112</v>
      </c>
      <c r="B1" s="66"/>
      <c r="C1" s="66"/>
    </row>
    <row r="2" spans="1:5" ht="20.25">
      <c r="A2" s="66" t="s">
        <v>113</v>
      </c>
      <c r="B2" s="66"/>
      <c r="C2" s="66"/>
    </row>
    <row r="3" spans="1:5" ht="20.25">
      <c r="A3" s="22"/>
      <c r="B3" s="28" t="s">
        <v>68</v>
      </c>
      <c r="C3" s="64" t="s">
        <v>111</v>
      </c>
    </row>
    <row r="4" spans="1:5" ht="32.25" customHeight="1">
      <c r="C4" s="2" t="s">
        <v>10</v>
      </c>
    </row>
    <row r="5" spans="1:5" ht="27" customHeight="1">
      <c r="A5" s="65" t="s">
        <v>0</v>
      </c>
      <c r="B5" s="65" t="s">
        <v>1</v>
      </c>
      <c r="C5" s="65" t="s">
        <v>60</v>
      </c>
    </row>
    <row r="6" spans="1:5" ht="28.5" customHeight="1">
      <c r="A6" s="65"/>
      <c r="B6" s="65"/>
      <c r="C6" s="65"/>
    </row>
    <row r="7" spans="1:5" ht="48" customHeight="1">
      <c r="A7" s="34">
        <v>1</v>
      </c>
      <c r="B7" s="35" t="s">
        <v>2</v>
      </c>
      <c r="C7" s="36">
        <v>1917.3</v>
      </c>
    </row>
    <row r="8" spans="1:5" ht="40.5" customHeight="1">
      <c r="A8" s="34">
        <v>2</v>
      </c>
      <c r="B8" s="37" t="s">
        <v>3</v>
      </c>
      <c r="C8" s="38">
        <f>8642.5+12725.9</f>
        <v>21368.400000000001</v>
      </c>
    </row>
    <row r="9" spans="1:5" ht="37.5">
      <c r="A9" s="34">
        <v>3</v>
      </c>
      <c r="B9" s="37" t="s">
        <v>4</v>
      </c>
      <c r="C9" s="36">
        <v>0</v>
      </c>
      <c r="E9" s="53"/>
    </row>
    <row r="10" spans="1:5" ht="37.5">
      <c r="A10" s="39" t="s">
        <v>5</v>
      </c>
      <c r="B10" s="40" t="s">
        <v>6</v>
      </c>
      <c r="C10" s="36">
        <v>0</v>
      </c>
    </row>
    <row r="11" spans="1:5" ht="37.5">
      <c r="A11" s="39" t="s">
        <v>7</v>
      </c>
      <c r="B11" s="40" t="s">
        <v>8</v>
      </c>
      <c r="C11" s="36">
        <v>0</v>
      </c>
    </row>
    <row r="12" spans="1:5" ht="42.75" customHeight="1">
      <c r="A12" s="34">
        <v>4</v>
      </c>
      <c r="B12" s="35" t="s">
        <v>9</v>
      </c>
      <c r="C12" s="41">
        <f>+C7+C8-C9</f>
        <v>23285.7</v>
      </c>
    </row>
    <row r="16" spans="1:5" ht="18.75">
      <c r="B16" s="24" t="s">
        <v>69</v>
      </c>
      <c r="C16" s="24" t="s">
        <v>71</v>
      </c>
    </row>
    <row r="17" spans="2:3" ht="18.75">
      <c r="B17" s="24"/>
      <c r="C17" s="24"/>
    </row>
    <row r="18" spans="2:3" ht="18.75">
      <c r="B18" s="24" t="s">
        <v>70</v>
      </c>
      <c r="C18" s="24" t="s">
        <v>72</v>
      </c>
    </row>
  </sheetData>
  <mergeCells count="5">
    <mergeCell ref="C5:C6"/>
    <mergeCell ref="A5:A6"/>
    <mergeCell ref="B5:B6"/>
    <mergeCell ref="A1:C1"/>
    <mergeCell ref="A2:C2"/>
  </mergeCells>
  <printOptions horizontalCentered="1"/>
  <pageMargins left="0.39370078740157483" right="0.39370078740157483" top="0.39370078740157483" bottom="0.39370078740157483"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dimension ref="A1:J22"/>
  <sheetViews>
    <sheetView topLeftCell="A10" zoomScaleSheetLayoutView="85" workbookViewId="0">
      <selection activeCell="A14" sqref="A14"/>
    </sheetView>
  </sheetViews>
  <sheetFormatPr defaultRowHeight="15"/>
  <cols>
    <col min="1" max="1" width="6.28515625" style="3" customWidth="1"/>
    <col min="2" max="2" width="13.42578125" style="3" customWidth="1"/>
    <col min="3" max="3" width="49.28515625" style="3" customWidth="1"/>
    <col min="4" max="7" width="19.5703125" style="3" customWidth="1"/>
    <col min="8" max="8" width="34.42578125" style="3" customWidth="1"/>
    <col min="9" max="9" width="24" style="3" customWidth="1"/>
    <col min="10" max="10" width="32.28515625" style="3" customWidth="1"/>
    <col min="11" max="13" width="9.140625" style="3"/>
    <col min="14" max="14" width="23" style="3" customWidth="1"/>
    <col min="15" max="16384" width="9.140625" style="3"/>
  </cols>
  <sheetData>
    <row r="1" spans="1:10" ht="52.5" customHeight="1">
      <c r="A1" s="67" t="s">
        <v>114</v>
      </c>
      <c r="B1" s="67"/>
      <c r="C1" s="67"/>
      <c r="D1" s="67"/>
      <c r="E1" s="67"/>
      <c r="F1" s="67"/>
      <c r="G1" s="67"/>
      <c r="H1" s="67"/>
      <c r="I1" s="67"/>
      <c r="J1" s="67"/>
    </row>
    <row r="2" spans="1:10" ht="15.75" thickBot="1">
      <c r="A2" s="4"/>
      <c r="B2" s="4"/>
      <c r="C2" s="4"/>
      <c r="D2" s="4"/>
      <c r="E2" s="4"/>
      <c r="F2" s="4"/>
      <c r="G2" s="4"/>
      <c r="H2" s="4"/>
    </row>
    <row r="3" spans="1:10" ht="84" customHeight="1">
      <c r="A3" s="68" t="s">
        <v>0</v>
      </c>
      <c r="B3" s="70" t="s">
        <v>28</v>
      </c>
      <c r="C3" s="70"/>
      <c r="D3" s="70" t="s">
        <v>29</v>
      </c>
      <c r="E3" s="70"/>
      <c r="F3" s="70"/>
      <c r="G3" s="70"/>
      <c r="H3" s="70" t="s">
        <v>30</v>
      </c>
      <c r="I3" s="70" t="s">
        <v>31</v>
      </c>
      <c r="J3" s="72" t="s">
        <v>32</v>
      </c>
    </row>
    <row r="4" spans="1:10" ht="54.75" customHeight="1" thickBot="1">
      <c r="A4" s="69"/>
      <c r="B4" s="71"/>
      <c r="C4" s="71"/>
      <c r="D4" s="5" t="s">
        <v>33</v>
      </c>
      <c r="E4" s="5" t="s">
        <v>34</v>
      </c>
      <c r="F4" s="5" t="s">
        <v>35</v>
      </c>
      <c r="G4" s="5" t="s">
        <v>36</v>
      </c>
      <c r="H4" s="71"/>
      <c r="I4" s="71"/>
      <c r="J4" s="73"/>
    </row>
    <row r="5" spans="1:10" ht="56.25" customHeight="1">
      <c r="A5" s="15">
        <v>1</v>
      </c>
      <c r="B5" s="74" t="s">
        <v>37</v>
      </c>
      <c r="C5" s="74"/>
      <c r="D5" s="43">
        <v>4036.5</v>
      </c>
      <c r="E5" s="43">
        <f>3753</f>
        <v>3753</v>
      </c>
      <c r="F5" s="44">
        <v>12444.300000000001</v>
      </c>
      <c r="G5" s="44"/>
      <c r="H5" s="43">
        <f>+D5+E5+F5+G5</f>
        <v>20233.800000000003</v>
      </c>
      <c r="I5" s="32">
        <f>+H5-SUM(D5:G5)</f>
        <v>0</v>
      </c>
      <c r="J5" s="7"/>
    </row>
    <row r="6" spans="1:10" ht="56.25" customHeight="1">
      <c r="A6" s="15">
        <v>2</v>
      </c>
      <c r="B6" s="74" t="s">
        <v>67</v>
      </c>
      <c r="C6" s="74"/>
      <c r="D6" s="43">
        <v>2000</v>
      </c>
      <c r="E6" s="43"/>
      <c r="F6" s="44"/>
      <c r="G6" s="44"/>
      <c r="H6" s="43">
        <f t="shared" ref="H6:H12" si="0">+D6+E6+F6+G6</f>
        <v>2000</v>
      </c>
      <c r="I6" s="32">
        <f>+H6-SUM(D6:G6)</f>
        <v>0</v>
      </c>
      <c r="J6" s="7"/>
    </row>
    <row r="7" spans="1:10" ht="56.25" customHeight="1">
      <c r="A7" s="16">
        <v>3</v>
      </c>
      <c r="B7" s="75" t="s">
        <v>38</v>
      </c>
      <c r="C7" s="75"/>
      <c r="D7" s="45">
        <v>0</v>
      </c>
      <c r="E7" s="45"/>
      <c r="F7" s="45">
        <v>281.60000000000002</v>
      </c>
      <c r="G7" s="45"/>
      <c r="H7" s="43">
        <f t="shared" si="0"/>
        <v>281.60000000000002</v>
      </c>
      <c r="I7" s="32">
        <f t="shared" ref="I7:I13" si="1">+H7-SUM(D7:G7)</f>
        <v>0</v>
      </c>
      <c r="J7" s="9"/>
    </row>
    <row r="8" spans="1:10" ht="56.25" customHeight="1">
      <c r="A8" s="17" t="s">
        <v>5</v>
      </c>
      <c r="B8" s="77"/>
      <c r="C8" s="19" t="s">
        <v>39</v>
      </c>
      <c r="D8" s="45">
        <v>770.3</v>
      </c>
      <c r="E8" s="19"/>
      <c r="F8" s="19"/>
      <c r="G8" s="19"/>
      <c r="H8" s="43">
        <f t="shared" si="0"/>
        <v>770.3</v>
      </c>
      <c r="I8" s="32">
        <f t="shared" si="1"/>
        <v>0</v>
      </c>
      <c r="J8" s="9"/>
    </row>
    <row r="9" spans="1:10" ht="56.25" customHeight="1">
      <c r="A9" s="17" t="s">
        <v>7</v>
      </c>
      <c r="B9" s="77"/>
      <c r="C9" s="19" t="s">
        <v>40</v>
      </c>
      <c r="D9" s="46"/>
      <c r="E9" s="47"/>
      <c r="F9" s="19"/>
      <c r="G9" s="19"/>
      <c r="H9" s="43">
        <f t="shared" si="0"/>
        <v>0</v>
      </c>
      <c r="I9" s="32">
        <f t="shared" si="1"/>
        <v>0</v>
      </c>
      <c r="J9" s="9"/>
    </row>
    <row r="10" spans="1:10" ht="56.25" customHeight="1">
      <c r="A10" s="17" t="s">
        <v>64</v>
      </c>
      <c r="B10" s="77"/>
      <c r="C10" s="19" t="s">
        <v>41</v>
      </c>
      <c r="D10" s="19"/>
      <c r="E10" s="19"/>
      <c r="F10" s="19"/>
      <c r="G10" s="19"/>
      <c r="H10" s="43">
        <f t="shared" si="0"/>
        <v>0</v>
      </c>
      <c r="I10" s="32">
        <f t="shared" si="1"/>
        <v>0</v>
      </c>
      <c r="J10" s="9"/>
    </row>
    <row r="11" spans="1:10" ht="56.25" customHeight="1">
      <c r="A11" s="17" t="s">
        <v>65</v>
      </c>
      <c r="B11" s="77"/>
      <c r="C11" s="19" t="s">
        <v>42</v>
      </c>
      <c r="D11" s="19"/>
      <c r="E11" s="19"/>
      <c r="F11" s="19"/>
      <c r="G11" s="19"/>
      <c r="H11" s="43">
        <f t="shared" si="0"/>
        <v>0</v>
      </c>
      <c r="I11" s="32">
        <f t="shared" si="1"/>
        <v>0</v>
      </c>
      <c r="J11" s="9"/>
    </row>
    <row r="12" spans="1:10" ht="56.25" customHeight="1" thickBot="1">
      <c r="A12" s="18" t="s">
        <v>66</v>
      </c>
      <c r="B12" s="78"/>
      <c r="C12" s="20" t="s">
        <v>43</v>
      </c>
      <c r="D12" s="20"/>
      <c r="E12" s="20"/>
      <c r="F12" s="20"/>
      <c r="G12" s="20"/>
      <c r="H12" s="43">
        <f t="shared" si="0"/>
        <v>0</v>
      </c>
      <c r="I12" s="32">
        <f t="shared" si="1"/>
        <v>0</v>
      </c>
      <c r="J12" s="11"/>
    </row>
    <row r="13" spans="1:10" ht="47.25" customHeight="1" thickBot="1">
      <c r="A13" s="12">
        <v>4</v>
      </c>
      <c r="B13" s="76" t="s">
        <v>44</v>
      </c>
      <c r="C13" s="76"/>
      <c r="D13" s="48">
        <f>SUM(D5:D12)</f>
        <v>6806.8</v>
      </c>
      <c r="E13" s="48">
        <f>SUM(E5:E12)</f>
        <v>3753</v>
      </c>
      <c r="F13" s="48">
        <f t="shared" ref="F13:G13" si="2">+F5+F7</f>
        <v>12725.900000000001</v>
      </c>
      <c r="G13" s="48">
        <f t="shared" si="2"/>
        <v>0</v>
      </c>
      <c r="H13" s="48">
        <f>SUM(H5:H12)</f>
        <v>23285.7</v>
      </c>
      <c r="I13" s="48">
        <f t="shared" si="1"/>
        <v>0</v>
      </c>
      <c r="J13" s="13"/>
    </row>
    <row r="14" spans="1:10">
      <c r="E14" s="42"/>
    </row>
    <row r="15" spans="1:10">
      <c r="E15" s="42"/>
      <c r="F15" s="42"/>
      <c r="H15" s="42"/>
    </row>
    <row r="16" spans="1:10">
      <c r="E16" s="42"/>
    </row>
    <row r="17" spans="3:8">
      <c r="E17" s="42"/>
    </row>
    <row r="18" spans="3:8">
      <c r="E18" s="42"/>
    </row>
    <row r="19" spans="3:8">
      <c r="D19" s="30"/>
    </row>
    <row r="20" spans="3:8" ht="37.5" customHeight="1">
      <c r="C20" s="67" t="s">
        <v>69</v>
      </c>
      <c r="D20" s="67"/>
      <c r="E20" s="67"/>
      <c r="F20" s="29"/>
      <c r="G20" s="29"/>
      <c r="H20" s="31" t="s">
        <v>71</v>
      </c>
    </row>
    <row r="21" spans="3:8" ht="22.5">
      <c r="C21" s="23"/>
      <c r="D21" s="23"/>
      <c r="E21" s="29"/>
      <c r="F21" s="29"/>
      <c r="G21" s="29"/>
      <c r="H21" s="29"/>
    </row>
    <row r="22" spans="3:8" ht="37.5" customHeight="1">
      <c r="C22" s="67" t="s">
        <v>70</v>
      </c>
      <c r="D22" s="67"/>
      <c r="E22" s="67"/>
      <c r="F22" s="29"/>
      <c r="G22" s="29"/>
      <c r="H22" s="31" t="s">
        <v>72</v>
      </c>
    </row>
  </sheetData>
  <mergeCells count="14">
    <mergeCell ref="C20:E20"/>
    <mergeCell ref="C22:E22"/>
    <mergeCell ref="B5:C5"/>
    <mergeCell ref="B7:C7"/>
    <mergeCell ref="B13:C13"/>
    <mergeCell ref="B8:B12"/>
    <mergeCell ref="B6:C6"/>
    <mergeCell ref="A1:J1"/>
    <mergeCell ref="A3:A4"/>
    <mergeCell ref="B3:C4"/>
    <mergeCell ref="D3:G3"/>
    <mergeCell ref="H3:H4"/>
    <mergeCell ref="I3:I4"/>
    <mergeCell ref="J3:J4"/>
  </mergeCells>
  <printOptions horizontalCentered="1"/>
  <pageMargins left="0.70866141732283472" right="0.70866141732283472" top="0.74803149606299213" bottom="0.74803149606299213"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dimension ref="A1:G23"/>
  <sheetViews>
    <sheetView view="pageBreakPreview" topLeftCell="B7" zoomScale="70" zoomScaleSheetLayoutView="70" workbookViewId="0">
      <selection activeCell="F14" sqref="F14"/>
    </sheetView>
  </sheetViews>
  <sheetFormatPr defaultColWidth="57.5703125" defaultRowHeight="15"/>
  <cols>
    <col min="1" max="1" width="9" style="1" customWidth="1"/>
    <col min="2" max="2" width="98.28515625" style="1" customWidth="1"/>
    <col min="3" max="3" width="26.7109375" style="1" customWidth="1"/>
    <col min="4" max="4" width="33.85546875" style="1" customWidth="1"/>
    <col min="5" max="5" width="25.7109375" style="1" customWidth="1"/>
    <col min="6" max="6" width="28.42578125" style="1" bestFit="1" customWidth="1"/>
    <col min="7" max="16384" width="57.5703125" style="1"/>
  </cols>
  <sheetData>
    <row r="1" spans="1:6" ht="38.25" customHeight="1">
      <c r="A1" s="66" t="s">
        <v>115</v>
      </c>
      <c r="B1" s="66"/>
      <c r="C1" s="66"/>
      <c r="D1" s="66"/>
      <c r="E1" s="66"/>
      <c r="F1" s="66"/>
    </row>
    <row r="2" spans="1:6" ht="28.5" customHeight="1">
      <c r="A2" s="66" t="s">
        <v>63</v>
      </c>
      <c r="B2" s="66"/>
      <c r="C2" s="66"/>
      <c r="D2" s="66"/>
      <c r="E2" s="66"/>
      <c r="F2" s="66"/>
    </row>
    <row r="3" spans="1:6" ht="21" thickBot="1">
      <c r="A3" s="66"/>
      <c r="B3" s="66"/>
      <c r="C3" s="66"/>
      <c r="D3" s="66"/>
      <c r="E3" s="66"/>
      <c r="F3" s="66"/>
    </row>
    <row r="4" spans="1:6" ht="30" customHeight="1">
      <c r="A4" s="84" t="s">
        <v>0</v>
      </c>
      <c r="B4" s="80" t="s">
        <v>11</v>
      </c>
      <c r="C4" s="80" t="s">
        <v>59</v>
      </c>
      <c r="D4" s="80" t="s">
        <v>12</v>
      </c>
      <c r="E4" s="80"/>
      <c r="F4" s="81"/>
    </row>
    <row r="5" spans="1:6" ht="42" customHeight="1" thickBot="1">
      <c r="A5" s="85"/>
      <c r="B5" s="71"/>
      <c r="C5" s="71"/>
      <c r="D5" s="52" t="s">
        <v>13</v>
      </c>
      <c r="E5" s="52" t="s">
        <v>14</v>
      </c>
      <c r="F5" s="57" t="s">
        <v>74</v>
      </c>
    </row>
    <row r="6" spans="1:6" ht="57" customHeight="1">
      <c r="A6" s="58">
        <v>1</v>
      </c>
      <c r="B6" s="50" t="s">
        <v>62</v>
      </c>
      <c r="C6" s="6">
        <f>+E6</f>
        <v>15</v>
      </c>
      <c r="D6" s="6" t="s">
        <v>61</v>
      </c>
      <c r="E6" s="6">
        <f>8+7</f>
        <v>15</v>
      </c>
      <c r="F6" s="59">
        <f>9900+7825.9</f>
        <v>17725.900000000001</v>
      </c>
    </row>
    <row r="7" spans="1:6" ht="57" customHeight="1">
      <c r="A7" s="60">
        <v>2</v>
      </c>
      <c r="B7" s="51" t="s">
        <v>15</v>
      </c>
      <c r="C7" s="6">
        <f t="shared" ref="C7:C14" si="0">+E7</f>
        <v>9</v>
      </c>
      <c r="D7" s="8" t="s">
        <v>16</v>
      </c>
      <c r="E7" s="8">
        <f>5+1+3</f>
        <v>9</v>
      </c>
      <c r="F7" s="61">
        <f>7850+3539.9</f>
        <v>11389.9</v>
      </c>
    </row>
    <row r="8" spans="1:6" ht="57" customHeight="1">
      <c r="A8" s="60">
        <v>3</v>
      </c>
      <c r="B8" s="51" t="s">
        <v>17</v>
      </c>
      <c r="C8" s="6">
        <f t="shared" si="0"/>
        <v>0</v>
      </c>
      <c r="D8" s="8" t="s">
        <v>16</v>
      </c>
      <c r="E8" s="8">
        <v>0</v>
      </c>
      <c r="F8" s="62">
        <v>0</v>
      </c>
    </row>
    <row r="9" spans="1:6" ht="57" customHeight="1">
      <c r="A9" s="60">
        <v>4</v>
      </c>
      <c r="B9" s="51" t="s">
        <v>18</v>
      </c>
      <c r="C9" s="6">
        <f t="shared" si="0"/>
        <v>1</v>
      </c>
      <c r="D9" s="8" t="s">
        <v>16</v>
      </c>
      <c r="E9" s="8">
        <v>1</v>
      </c>
      <c r="F9" s="61">
        <v>1360</v>
      </c>
    </row>
    <row r="10" spans="1:6" ht="57" customHeight="1">
      <c r="A10" s="60">
        <v>5</v>
      </c>
      <c r="B10" s="51" t="s">
        <v>19</v>
      </c>
      <c r="C10" s="6">
        <f t="shared" si="0"/>
        <v>0</v>
      </c>
      <c r="D10" s="8" t="s">
        <v>16</v>
      </c>
      <c r="E10" s="8">
        <v>0</v>
      </c>
      <c r="F10" s="62">
        <v>0</v>
      </c>
    </row>
    <row r="11" spans="1:6" ht="57" customHeight="1">
      <c r="A11" s="60">
        <v>6</v>
      </c>
      <c r="B11" s="51" t="s">
        <v>20</v>
      </c>
      <c r="C11" s="6">
        <f t="shared" si="0"/>
        <v>0</v>
      </c>
      <c r="D11" s="8" t="s">
        <v>61</v>
      </c>
      <c r="E11" s="8">
        <v>0</v>
      </c>
      <c r="F11" s="62">
        <v>0</v>
      </c>
    </row>
    <row r="12" spans="1:6" ht="57" customHeight="1">
      <c r="A12" s="60">
        <v>7</v>
      </c>
      <c r="B12" s="51" t="s">
        <v>21</v>
      </c>
      <c r="C12" s="6">
        <f t="shared" si="0"/>
        <v>0</v>
      </c>
      <c r="D12" s="8" t="s">
        <v>22</v>
      </c>
      <c r="E12" s="8">
        <v>0</v>
      </c>
      <c r="F12" s="62">
        <v>0</v>
      </c>
    </row>
    <row r="13" spans="1:6" ht="57" customHeight="1">
      <c r="A13" s="60">
        <v>8</v>
      </c>
      <c r="B13" s="51" t="s">
        <v>23</v>
      </c>
      <c r="C13" s="6">
        <f t="shared" si="0"/>
        <v>0</v>
      </c>
      <c r="D13" s="8" t="s">
        <v>24</v>
      </c>
      <c r="E13" s="8">
        <v>0</v>
      </c>
      <c r="F13" s="62">
        <v>0</v>
      </c>
    </row>
    <row r="14" spans="1:6" ht="57" customHeight="1" thickBot="1">
      <c r="A14" s="63">
        <v>9</v>
      </c>
      <c r="B14" s="14" t="s">
        <v>25</v>
      </c>
      <c r="C14" s="6">
        <f t="shared" si="0"/>
        <v>1</v>
      </c>
      <c r="D14" s="10" t="s">
        <v>16</v>
      </c>
      <c r="E14" s="8">
        <v>1</v>
      </c>
      <c r="F14" s="62">
        <v>1360</v>
      </c>
    </row>
    <row r="15" spans="1:6" s="56" customFormat="1" ht="29.25" customHeight="1" thickBot="1">
      <c r="A15" s="82" t="s">
        <v>26</v>
      </c>
      <c r="B15" s="83"/>
      <c r="C15" s="54">
        <f>+SUM(C6:C14)</f>
        <v>26</v>
      </c>
      <c r="D15" s="54" t="s">
        <v>27</v>
      </c>
      <c r="E15" s="54" t="s">
        <v>27</v>
      </c>
      <c r="F15" s="55">
        <f>+SUM(F6:F14)</f>
        <v>31835.800000000003</v>
      </c>
    </row>
    <row r="17" spans="2:7">
      <c r="F17" s="86"/>
    </row>
    <row r="21" spans="2:7" ht="18.75">
      <c r="B21" s="79" t="s">
        <v>81</v>
      </c>
      <c r="C21" s="79"/>
      <c r="D21" s="79"/>
      <c r="E21" s="33" t="s">
        <v>71</v>
      </c>
      <c r="G21" s="25"/>
    </row>
    <row r="22" spans="2:7" ht="18.75">
      <c r="B22" s="26"/>
      <c r="C22" s="26"/>
      <c r="D22" s="27"/>
      <c r="E22" s="27"/>
      <c r="G22" s="21"/>
    </row>
    <row r="23" spans="2:7" ht="18.75">
      <c r="B23" s="79" t="s">
        <v>82</v>
      </c>
      <c r="C23" s="79"/>
      <c r="D23" s="79"/>
      <c r="E23" s="33" t="s">
        <v>73</v>
      </c>
      <c r="G23" s="25"/>
    </row>
  </sheetData>
  <mergeCells count="10">
    <mergeCell ref="B21:D21"/>
    <mergeCell ref="B23:D23"/>
    <mergeCell ref="A1:F1"/>
    <mergeCell ref="A2:F2"/>
    <mergeCell ref="A3:F3"/>
    <mergeCell ref="D4:F4"/>
    <mergeCell ref="A15:B15"/>
    <mergeCell ref="A4:A5"/>
    <mergeCell ref="B4:B5"/>
    <mergeCell ref="C4:C5"/>
  </mergeCells>
  <printOptions horizontalCentered="1"/>
  <pageMargins left="0.39370078740157483" right="0.39370078740157483" top="0.59055118110236227" bottom="0.3937007874015748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L40"/>
  <sheetViews>
    <sheetView tabSelected="1" zoomScale="70" zoomScaleNormal="70" zoomScaleSheetLayoutView="70" workbookViewId="0">
      <pane xSplit="6" ySplit="3" topLeftCell="G26" activePane="bottomRight" state="frozen"/>
      <selection pane="topRight" activeCell="G1" sqref="G1"/>
      <selection pane="bottomLeft" activeCell="A4" sqref="A4"/>
      <selection pane="bottomRight" activeCell="J35" sqref="J35"/>
    </sheetView>
  </sheetViews>
  <sheetFormatPr defaultRowHeight="15"/>
  <cols>
    <col min="1" max="1" width="9.140625" style="88"/>
    <col min="2" max="2" width="26.28515625" style="88" customWidth="1"/>
    <col min="3" max="3" width="14.7109375" style="88" customWidth="1"/>
    <col min="4" max="4" width="11.85546875" style="88" customWidth="1"/>
    <col min="5" max="5" width="11.5703125" style="88" customWidth="1"/>
    <col min="6" max="6" width="14.42578125" style="88" customWidth="1"/>
    <col min="7" max="7" width="57.5703125" style="117" customWidth="1"/>
    <col min="8" max="8" width="23.5703125" style="118" customWidth="1"/>
    <col min="9" max="9" width="20.5703125" style="118" customWidth="1"/>
    <col min="10" max="10" width="23" style="118" customWidth="1"/>
    <col min="11" max="11" width="20.42578125" style="118" customWidth="1"/>
    <col min="12" max="12" width="20" style="118" customWidth="1"/>
    <col min="13" max="13" width="12.28515625" style="88" bestFit="1" customWidth="1"/>
    <col min="14" max="16384" width="9.140625" style="88"/>
  </cols>
  <sheetData>
    <row r="1" spans="1:12" ht="89.25" customHeight="1" thickBot="1">
      <c r="A1" s="87" t="s">
        <v>116</v>
      </c>
      <c r="B1" s="87"/>
      <c r="C1" s="87"/>
      <c r="D1" s="87"/>
      <c r="E1" s="87"/>
      <c r="F1" s="87"/>
      <c r="G1" s="87"/>
      <c r="H1" s="87"/>
      <c r="I1" s="87"/>
      <c r="J1" s="87"/>
      <c r="K1" s="87"/>
      <c r="L1" s="87"/>
    </row>
    <row r="2" spans="1:12" ht="39" customHeight="1">
      <c r="A2" s="89" t="s">
        <v>0</v>
      </c>
      <c r="B2" s="90" t="s">
        <v>45</v>
      </c>
      <c r="C2" s="90" t="s">
        <v>46</v>
      </c>
      <c r="D2" s="90" t="s">
        <v>47</v>
      </c>
      <c r="E2" s="90"/>
      <c r="F2" s="90"/>
      <c r="G2" s="90" t="s">
        <v>48</v>
      </c>
      <c r="H2" s="91" t="s">
        <v>49</v>
      </c>
      <c r="I2" s="92"/>
      <c r="J2" s="92"/>
      <c r="K2" s="92"/>
      <c r="L2" s="93"/>
    </row>
    <row r="3" spans="1:12" ht="107.25" customHeight="1">
      <c r="A3" s="94"/>
      <c r="B3" s="95"/>
      <c r="C3" s="95"/>
      <c r="D3" s="96" t="s">
        <v>50</v>
      </c>
      <c r="E3" s="96" t="s">
        <v>51</v>
      </c>
      <c r="F3" s="96" t="s">
        <v>52</v>
      </c>
      <c r="G3" s="95"/>
      <c r="H3" s="96" t="s">
        <v>53</v>
      </c>
      <c r="I3" s="96" t="s">
        <v>54</v>
      </c>
      <c r="J3" s="96" t="s">
        <v>55</v>
      </c>
      <c r="K3" s="96" t="s">
        <v>56</v>
      </c>
      <c r="L3" s="97" t="s">
        <v>57</v>
      </c>
    </row>
    <row r="4" spans="1:12" ht="68.25" customHeight="1">
      <c r="A4" s="98">
        <v>1</v>
      </c>
      <c r="B4" s="99" t="s">
        <v>75</v>
      </c>
      <c r="C4" s="100">
        <v>5014</v>
      </c>
      <c r="D4" s="101">
        <v>0</v>
      </c>
      <c r="E4" s="101">
        <v>0</v>
      </c>
      <c r="F4" s="100">
        <v>5014</v>
      </c>
      <c r="G4" s="102" t="s">
        <v>78</v>
      </c>
      <c r="H4" s="49">
        <v>1320</v>
      </c>
      <c r="I4" s="49">
        <v>1280.0024040000001</v>
      </c>
      <c r="J4" s="49">
        <v>1320</v>
      </c>
      <c r="K4" s="49">
        <f>+I4</f>
        <v>1280.0024040000001</v>
      </c>
      <c r="L4" s="103">
        <f>+I4-K4</f>
        <v>0</v>
      </c>
    </row>
    <row r="5" spans="1:12" ht="105">
      <c r="A5" s="98">
        <f>+A4+1</f>
        <v>2</v>
      </c>
      <c r="B5" s="99" t="s">
        <v>76</v>
      </c>
      <c r="C5" s="100">
        <v>4912</v>
      </c>
      <c r="D5" s="101">
        <v>0</v>
      </c>
      <c r="E5" s="101">
        <v>0</v>
      </c>
      <c r="F5" s="100">
        <v>4912</v>
      </c>
      <c r="G5" s="102" t="s">
        <v>79</v>
      </c>
      <c r="H5" s="49">
        <v>1320</v>
      </c>
      <c r="I5" s="49">
        <v>1282.268018</v>
      </c>
      <c r="J5" s="49">
        <v>1320</v>
      </c>
      <c r="K5" s="49">
        <f t="shared" ref="I5:K21" si="0">+I5</f>
        <v>1282.268018</v>
      </c>
      <c r="L5" s="103">
        <f t="shared" ref="L5" si="1">+I5-K5</f>
        <v>0</v>
      </c>
    </row>
    <row r="6" spans="1:12" ht="36.75" customHeight="1">
      <c r="A6" s="98">
        <f>+A5+1</f>
        <v>3</v>
      </c>
      <c r="B6" s="99" t="s">
        <v>77</v>
      </c>
      <c r="C6" s="100">
        <v>4816</v>
      </c>
      <c r="D6" s="101">
        <v>0</v>
      </c>
      <c r="E6" s="101">
        <v>0</v>
      </c>
      <c r="F6" s="100">
        <v>4816</v>
      </c>
      <c r="G6" s="102" t="s">
        <v>80</v>
      </c>
      <c r="H6" s="49">
        <v>1320</v>
      </c>
      <c r="I6" s="49">
        <v>1251.3</v>
      </c>
      <c r="J6" s="49">
        <v>1251.3</v>
      </c>
      <c r="K6" s="49">
        <f t="shared" si="0"/>
        <v>1251.3</v>
      </c>
      <c r="L6" s="103">
        <f>+J6-K6</f>
        <v>0</v>
      </c>
    </row>
    <row r="7" spans="1:12" ht="36.75" customHeight="1">
      <c r="A7" s="98">
        <f t="shared" ref="A7:A32" si="2">+A6+1</f>
        <v>4</v>
      </c>
      <c r="B7" s="99" t="s">
        <v>98</v>
      </c>
      <c r="C7" s="100">
        <v>4860</v>
      </c>
      <c r="D7" s="101">
        <v>0</v>
      </c>
      <c r="E7" s="101">
        <v>0</v>
      </c>
      <c r="F7" s="100">
        <f>+C7</f>
        <v>4860</v>
      </c>
      <c r="G7" s="102" t="s">
        <v>89</v>
      </c>
      <c r="H7" s="104">
        <v>1360</v>
      </c>
      <c r="I7" s="104">
        <v>1360</v>
      </c>
      <c r="J7" s="104">
        <f>+I7</f>
        <v>1360</v>
      </c>
      <c r="K7" s="49">
        <f t="shared" si="0"/>
        <v>1360</v>
      </c>
      <c r="L7" s="105">
        <f>+J7-K7</f>
        <v>0</v>
      </c>
    </row>
    <row r="8" spans="1:12" ht="36.75" customHeight="1">
      <c r="A8" s="98">
        <f t="shared" si="2"/>
        <v>5</v>
      </c>
      <c r="B8" s="106" t="s">
        <v>99</v>
      </c>
      <c r="C8" s="100">
        <v>4320</v>
      </c>
      <c r="D8" s="101">
        <v>0</v>
      </c>
      <c r="E8" s="101">
        <v>0</v>
      </c>
      <c r="F8" s="100">
        <f t="shared" ref="F8:F32" si="3">+C8</f>
        <v>4320</v>
      </c>
      <c r="G8" s="102" t="s">
        <v>90</v>
      </c>
      <c r="H8" s="104">
        <v>1360</v>
      </c>
      <c r="I8" s="104">
        <v>1360</v>
      </c>
      <c r="J8" s="104">
        <f t="shared" ref="J8:J21" si="4">+I8</f>
        <v>1360</v>
      </c>
      <c r="K8" s="49">
        <f t="shared" si="0"/>
        <v>1360</v>
      </c>
      <c r="L8" s="105">
        <f t="shared" ref="L8:L32" si="5">+J8-K8</f>
        <v>0</v>
      </c>
    </row>
    <row r="9" spans="1:12" ht="36.75" customHeight="1">
      <c r="A9" s="98">
        <f t="shared" si="2"/>
        <v>6</v>
      </c>
      <c r="B9" s="106" t="s">
        <v>100</v>
      </c>
      <c r="C9" s="100">
        <v>4213</v>
      </c>
      <c r="D9" s="101">
        <v>0</v>
      </c>
      <c r="E9" s="101">
        <v>0</v>
      </c>
      <c r="F9" s="100">
        <f t="shared" si="3"/>
        <v>4213</v>
      </c>
      <c r="G9" s="102" t="s">
        <v>91</v>
      </c>
      <c r="H9" s="104">
        <v>1360</v>
      </c>
      <c r="I9" s="104">
        <v>1360</v>
      </c>
      <c r="J9" s="49">
        <v>951.1</v>
      </c>
      <c r="K9" s="49">
        <v>951.1</v>
      </c>
      <c r="L9" s="105">
        <f t="shared" si="5"/>
        <v>0</v>
      </c>
    </row>
    <row r="10" spans="1:12" ht="36.75" customHeight="1">
      <c r="A10" s="98">
        <f t="shared" si="2"/>
        <v>7</v>
      </c>
      <c r="B10" s="106" t="s">
        <v>101</v>
      </c>
      <c r="C10" s="100">
        <v>3496</v>
      </c>
      <c r="D10" s="101">
        <v>0</v>
      </c>
      <c r="E10" s="101">
        <v>0</v>
      </c>
      <c r="F10" s="100">
        <f t="shared" si="3"/>
        <v>3496</v>
      </c>
      <c r="G10" s="102" t="s">
        <v>92</v>
      </c>
      <c r="H10" s="104">
        <v>1360</v>
      </c>
      <c r="I10" s="104">
        <v>1249.3</v>
      </c>
      <c r="J10" s="104">
        <f t="shared" si="4"/>
        <v>1249.3</v>
      </c>
      <c r="K10" s="49">
        <f t="shared" si="0"/>
        <v>1249.3</v>
      </c>
      <c r="L10" s="105">
        <f t="shared" si="5"/>
        <v>0</v>
      </c>
    </row>
    <row r="11" spans="1:12" ht="36.75" customHeight="1">
      <c r="A11" s="98">
        <f t="shared" si="2"/>
        <v>8</v>
      </c>
      <c r="B11" s="106">
        <v>32303999007</v>
      </c>
      <c r="C11" s="100">
        <v>2954</v>
      </c>
      <c r="D11" s="101">
        <v>0</v>
      </c>
      <c r="E11" s="101">
        <v>0</v>
      </c>
      <c r="F11" s="100">
        <f t="shared" si="3"/>
        <v>2954</v>
      </c>
      <c r="G11" s="102" t="s">
        <v>93</v>
      </c>
      <c r="H11" s="104">
        <v>600</v>
      </c>
      <c r="I11" s="104">
        <v>555.79999999999995</v>
      </c>
      <c r="J11" s="104">
        <f t="shared" si="4"/>
        <v>555.79999999999995</v>
      </c>
      <c r="K11" s="49">
        <f t="shared" si="0"/>
        <v>555.79999999999995</v>
      </c>
      <c r="L11" s="105">
        <f t="shared" si="5"/>
        <v>0</v>
      </c>
    </row>
    <row r="12" spans="1:12" ht="36.75" customHeight="1">
      <c r="A12" s="98">
        <f t="shared" si="2"/>
        <v>9</v>
      </c>
      <c r="B12" s="106" t="s">
        <v>102</v>
      </c>
      <c r="C12" s="100">
        <v>2842</v>
      </c>
      <c r="D12" s="101">
        <v>0</v>
      </c>
      <c r="E12" s="101">
        <v>0</v>
      </c>
      <c r="F12" s="100">
        <f t="shared" si="3"/>
        <v>2842</v>
      </c>
      <c r="G12" s="102" t="s">
        <v>94</v>
      </c>
      <c r="H12" s="104">
        <v>1200</v>
      </c>
      <c r="I12" s="104">
        <v>1036.9000000000001</v>
      </c>
      <c r="J12" s="104">
        <v>1036.9000000000001</v>
      </c>
      <c r="K12" s="49">
        <f t="shared" si="0"/>
        <v>1036.9000000000001</v>
      </c>
      <c r="L12" s="105">
        <f t="shared" si="5"/>
        <v>0</v>
      </c>
    </row>
    <row r="13" spans="1:12" ht="36.75" customHeight="1">
      <c r="A13" s="98">
        <f t="shared" si="2"/>
        <v>10</v>
      </c>
      <c r="B13" s="106">
        <v>32299064007</v>
      </c>
      <c r="C13" s="100">
        <v>2796</v>
      </c>
      <c r="D13" s="101">
        <v>0</v>
      </c>
      <c r="E13" s="101">
        <v>0</v>
      </c>
      <c r="F13" s="100">
        <f t="shared" si="3"/>
        <v>2796</v>
      </c>
      <c r="G13" s="102" t="s">
        <v>95</v>
      </c>
      <c r="H13" s="104">
        <v>1300</v>
      </c>
      <c r="I13" s="104">
        <v>1137.7</v>
      </c>
      <c r="J13" s="104">
        <v>1137.7</v>
      </c>
      <c r="K13" s="104">
        <v>1137.7</v>
      </c>
      <c r="L13" s="105">
        <f t="shared" si="5"/>
        <v>0</v>
      </c>
    </row>
    <row r="14" spans="1:12" ht="45">
      <c r="A14" s="98">
        <f t="shared" si="2"/>
        <v>11</v>
      </c>
      <c r="B14" s="106" t="s">
        <v>103</v>
      </c>
      <c r="C14" s="100">
        <v>2765</v>
      </c>
      <c r="D14" s="101">
        <v>0</v>
      </c>
      <c r="E14" s="101">
        <v>0</v>
      </c>
      <c r="F14" s="100">
        <f t="shared" si="3"/>
        <v>2765</v>
      </c>
      <c r="G14" s="102" t="s">
        <v>83</v>
      </c>
      <c r="H14" s="104">
        <v>1150</v>
      </c>
      <c r="I14" s="104">
        <v>1150</v>
      </c>
      <c r="J14" s="104">
        <v>1150</v>
      </c>
      <c r="K14" s="49">
        <v>649.1</v>
      </c>
      <c r="L14" s="105">
        <f t="shared" si="5"/>
        <v>500.9</v>
      </c>
    </row>
    <row r="15" spans="1:12" ht="30">
      <c r="A15" s="98">
        <f t="shared" si="2"/>
        <v>12</v>
      </c>
      <c r="B15" s="106" t="s">
        <v>104</v>
      </c>
      <c r="C15" s="100">
        <v>2725</v>
      </c>
      <c r="D15" s="101">
        <v>0</v>
      </c>
      <c r="E15" s="101">
        <v>0</v>
      </c>
      <c r="F15" s="100">
        <f t="shared" si="3"/>
        <v>2725</v>
      </c>
      <c r="G15" s="102" t="s">
        <v>84</v>
      </c>
      <c r="H15" s="104">
        <v>1300</v>
      </c>
      <c r="I15" s="104">
        <v>1295.0999999999999</v>
      </c>
      <c r="J15" s="104">
        <v>1295.0999999999999</v>
      </c>
      <c r="K15" s="49">
        <f t="shared" si="0"/>
        <v>1295.0999999999999</v>
      </c>
      <c r="L15" s="105">
        <f t="shared" si="5"/>
        <v>0</v>
      </c>
    </row>
    <row r="16" spans="1:12" ht="75">
      <c r="A16" s="98">
        <f t="shared" si="2"/>
        <v>13</v>
      </c>
      <c r="B16" s="106" t="s">
        <v>105</v>
      </c>
      <c r="C16" s="100">
        <v>2670</v>
      </c>
      <c r="D16" s="101">
        <v>0</v>
      </c>
      <c r="E16" s="101">
        <v>0</v>
      </c>
      <c r="F16" s="100">
        <f t="shared" si="3"/>
        <v>2670</v>
      </c>
      <c r="G16" s="102" t="s">
        <v>96</v>
      </c>
      <c r="H16" s="104">
        <v>1360</v>
      </c>
      <c r="I16" s="104">
        <v>1360</v>
      </c>
      <c r="J16" s="104">
        <f t="shared" si="4"/>
        <v>1360</v>
      </c>
      <c r="K16" s="49">
        <v>1095.7</v>
      </c>
      <c r="L16" s="105">
        <f t="shared" si="5"/>
        <v>264.29999999999995</v>
      </c>
    </row>
    <row r="17" spans="1:12" ht="75">
      <c r="A17" s="98">
        <f t="shared" si="2"/>
        <v>14</v>
      </c>
      <c r="B17" s="106" t="s">
        <v>106</v>
      </c>
      <c r="C17" s="100">
        <v>2607</v>
      </c>
      <c r="D17" s="101">
        <v>0</v>
      </c>
      <c r="E17" s="101">
        <v>0</v>
      </c>
      <c r="F17" s="100">
        <f t="shared" si="3"/>
        <v>2607</v>
      </c>
      <c r="G17" s="102" t="s">
        <v>85</v>
      </c>
      <c r="H17" s="104">
        <v>1320</v>
      </c>
      <c r="I17" s="104">
        <v>1320</v>
      </c>
      <c r="J17" s="104">
        <f t="shared" si="4"/>
        <v>1320</v>
      </c>
      <c r="K17" s="49">
        <v>417.7</v>
      </c>
      <c r="L17" s="105">
        <f t="shared" si="5"/>
        <v>902.3</v>
      </c>
    </row>
    <row r="18" spans="1:12" ht="45">
      <c r="A18" s="98">
        <f t="shared" si="2"/>
        <v>15</v>
      </c>
      <c r="B18" s="106" t="s">
        <v>107</v>
      </c>
      <c r="C18" s="100">
        <v>2562</v>
      </c>
      <c r="D18" s="101">
        <v>0</v>
      </c>
      <c r="E18" s="101">
        <v>0</v>
      </c>
      <c r="F18" s="100">
        <f t="shared" si="3"/>
        <v>2562</v>
      </c>
      <c r="G18" s="102" t="s">
        <v>86</v>
      </c>
      <c r="H18" s="104">
        <v>1360</v>
      </c>
      <c r="I18" s="104">
        <v>1360</v>
      </c>
      <c r="J18" s="104">
        <f t="shared" si="4"/>
        <v>1360</v>
      </c>
      <c r="K18" s="49">
        <v>549.70000000000005</v>
      </c>
      <c r="L18" s="105">
        <f t="shared" si="5"/>
        <v>810.3</v>
      </c>
    </row>
    <row r="19" spans="1:12" ht="75">
      <c r="A19" s="98">
        <f t="shared" si="2"/>
        <v>16</v>
      </c>
      <c r="B19" s="106" t="s">
        <v>108</v>
      </c>
      <c r="C19" s="100">
        <v>2446</v>
      </c>
      <c r="D19" s="101">
        <v>0</v>
      </c>
      <c r="E19" s="101">
        <v>0</v>
      </c>
      <c r="F19" s="100">
        <f t="shared" si="3"/>
        <v>2446</v>
      </c>
      <c r="G19" s="102" t="s">
        <v>87</v>
      </c>
      <c r="H19" s="104">
        <v>1360</v>
      </c>
      <c r="I19" s="104">
        <v>1360</v>
      </c>
      <c r="J19" s="104">
        <f t="shared" si="4"/>
        <v>1360</v>
      </c>
      <c r="K19" s="49">
        <v>771.5</v>
      </c>
      <c r="L19" s="105">
        <f t="shared" si="5"/>
        <v>588.5</v>
      </c>
    </row>
    <row r="20" spans="1:12" ht="45">
      <c r="A20" s="98">
        <f t="shared" si="2"/>
        <v>17</v>
      </c>
      <c r="B20" s="106" t="s">
        <v>109</v>
      </c>
      <c r="C20" s="100">
        <v>2441</v>
      </c>
      <c r="D20" s="101">
        <v>0</v>
      </c>
      <c r="E20" s="101">
        <v>0</v>
      </c>
      <c r="F20" s="100">
        <f t="shared" si="3"/>
        <v>2441</v>
      </c>
      <c r="G20" s="102" t="s">
        <v>88</v>
      </c>
      <c r="H20" s="104">
        <v>1360</v>
      </c>
      <c r="I20" s="104">
        <v>1360</v>
      </c>
      <c r="J20" s="104">
        <f t="shared" si="4"/>
        <v>1360</v>
      </c>
      <c r="K20" s="49">
        <v>470.6</v>
      </c>
      <c r="L20" s="105">
        <f t="shared" si="5"/>
        <v>889.4</v>
      </c>
    </row>
    <row r="21" spans="1:12" ht="30">
      <c r="A21" s="107">
        <f t="shared" si="2"/>
        <v>18</v>
      </c>
      <c r="B21" s="106" t="s">
        <v>110</v>
      </c>
      <c r="C21" s="100">
        <v>2336</v>
      </c>
      <c r="D21" s="101">
        <v>0</v>
      </c>
      <c r="E21" s="101">
        <v>0</v>
      </c>
      <c r="F21" s="100">
        <f t="shared" si="3"/>
        <v>2336</v>
      </c>
      <c r="G21" s="102" t="s">
        <v>97</v>
      </c>
      <c r="H21" s="104">
        <v>1360</v>
      </c>
      <c r="I21" s="104">
        <v>1360</v>
      </c>
      <c r="J21" s="49">
        <v>1236.4000000000001</v>
      </c>
      <c r="K21" s="49">
        <v>1236.4000000000001</v>
      </c>
      <c r="L21" s="104">
        <f t="shared" si="5"/>
        <v>0</v>
      </c>
    </row>
    <row r="22" spans="1:12" ht="15.75">
      <c r="A22" s="107">
        <v>19</v>
      </c>
      <c r="B22" s="106" t="s">
        <v>128</v>
      </c>
      <c r="C22" s="100">
        <v>4326</v>
      </c>
      <c r="D22" s="100">
        <v>0</v>
      </c>
      <c r="E22" s="100">
        <v>0</v>
      </c>
      <c r="F22" s="100">
        <f t="shared" si="3"/>
        <v>4326</v>
      </c>
      <c r="G22" s="102" t="s">
        <v>117</v>
      </c>
      <c r="H22" s="104">
        <v>1145.6500000000001</v>
      </c>
      <c r="I22" s="104">
        <f>+H22</f>
        <v>1145.6500000000001</v>
      </c>
      <c r="J22" s="104">
        <f>+I22</f>
        <v>1145.6500000000001</v>
      </c>
      <c r="K22" s="104">
        <f>+J22*3%</f>
        <v>34.369500000000002</v>
      </c>
      <c r="L22" s="104">
        <f t="shared" si="5"/>
        <v>1111.2805000000001</v>
      </c>
    </row>
    <row r="23" spans="1:12" ht="45">
      <c r="A23" s="107">
        <f t="shared" si="2"/>
        <v>20</v>
      </c>
      <c r="B23" s="106" t="s">
        <v>131</v>
      </c>
      <c r="C23" s="100">
        <v>4619</v>
      </c>
      <c r="D23" s="100">
        <v>0</v>
      </c>
      <c r="E23" s="100">
        <v>0</v>
      </c>
      <c r="F23" s="100">
        <f t="shared" si="3"/>
        <v>4619</v>
      </c>
      <c r="G23" s="102" t="s">
        <v>118</v>
      </c>
      <c r="H23" s="104">
        <v>1200</v>
      </c>
      <c r="I23" s="104">
        <f t="shared" ref="I23:J32" si="6">+H23</f>
        <v>1200</v>
      </c>
      <c r="J23" s="104">
        <f t="shared" si="6"/>
        <v>1200</v>
      </c>
      <c r="K23" s="104">
        <f t="shared" ref="K23:K32" si="7">+J23*3%</f>
        <v>36</v>
      </c>
      <c r="L23" s="104">
        <f t="shared" si="5"/>
        <v>1164</v>
      </c>
    </row>
    <row r="24" spans="1:12" ht="45">
      <c r="A24" s="107">
        <f t="shared" si="2"/>
        <v>21</v>
      </c>
      <c r="B24" s="106" t="s">
        <v>132</v>
      </c>
      <c r="C24" s="100">
        <v>5105</v>
      </c>
      <c r="D24" s="100">
        <v>0</v>
      </c>
      <c r="E24" s="100">
        <v>0</v>
      </c>
      <c r="F24" s="100">
        <f t="shared" si="3"/>
        <v>5105</v>
      </c>
      <c r="G24" s="102" t="s">
        <v>119</v>
      </c>
      <c r="H24" s="104">
        <v>991.14132300000006</v>
      </c>
      <c r="I24" s="104">
        <f t="shared" si="6"/>
        <v>991.14132300000006</v>
      </c>
      <c r="J24" s="104">
        <f t="shared" si="6"/>
        <v>991.14132300000006</v>
      </c>
      <c r="K24" s="104">
        <f t="shared" si="7"/>
        <v>29.734239689999999</v>
      </c>
      <c r="L24" s="104">
        <f t="shared" si="5"/>
        <v>961.40708331000008</v>
      </c>
    </row>
    <row r="25" spans="1:12" ht="45">
      <c r="A25" s="107">
        <f t="shared" si="2"/>
        <v>22</v>
      </c>
      <c r="B25" s="106" t="s">
        <v>133</v>
      </c>
      <c r="C25" s="100">
        <v>5310</v>
      </c>
      <c r="D25" s="100">
        <v>0</v>
      </c>
      <c r="E25" s="100">
        <v>0</v>
      </c>
      <c r="F25" s="100">
        <f t="shared" si="3"/>
        <v>5310</v>
      </c>
      <c r="G25" s="102" t="s">
        <v>120</v>
      </c>
      <c r="H25" s="104">
        <v>991.14132300000006</v>
      </c>
      <c r="I25" s="104">
        <f t="shared" si="6"/>
        <v>991.14132300000006</v>
      </c>
      <c r="J25" s="104">
        <f t="shared" si="6"/>
        <v>991.14132300000006</v>
      </c>
      <c r="K25" s="104">
        <f t="shared" si="7"/>
        <v>29.734239689999999</v>
      </c>
      <c r="L25" s="104">
        <f t="shared" si="5"/>
        <v>961.40708331000008</v>
      </c>
    </row>
    <row r="26" spans="1:12" ht="30">
      <c r="A26" s="107">
        <f t="shared" si="2"/>
        <v>23</v>
      </c>
      <c r="B26" s="106" t="s">
        <v>134</v>
      </c>
      <c r="C26" s="100">
        <v>5171</v>
      </c>
      <c r="D26" s="100">
        <v>0</v>
      </c>
      <c r="E26" s="100">
        <v>0</v>
      </c>
      <c r="F26" s="100">
        <f t="shared" si="3"/>
        <v>5171</v>
      </c>
      <c r="G26" s="102" t="s">
        <v>121</v>
      </c>
      <c r="H26" s="104">
        <v>943.17008199999998</v>
      </c>
      <c r="I26" s="104">
        <f t="shared" si="6"/>
        <v>943.17008199999998</v>
      </c>
      <c r="J26" s="104">
        <f t="shared" si="6"/>
        <v>943.17008199999998</v>
      </c>
      <c r="K26" s="104">
        <f t="shared" si="7"/>
        <v>28.295102459999999</v>
      </c>
      <c r="L26" s="104">
        <f t="shared" si="5"/>
        <v>914.87497954000003</v>
      </c>
    </row>
    <row r="27" spans="1:12" ht="15.75">
      <c r="A27" s="107">
        <f t="shared" si="2"/>
        <v>24</v>
      </c>
      <c r="B27" s="106" t="s">
        <v>135</v>
      </c>
      <c r="C27" s="100">
        <v>5617</v>
      </c>
      <c r="D27" s="100">
        <v>0</v>
      </c>
      <c r="E27" s="100">
        <v>0</v>
      </c>
      <c r="F27" s="100">
        <f t="shared" si="3"/>
        <v>5617</v>
      </c>
      <c r="G27" s="102" t="s">
        <v>122</v>
      </c>
      <c r="H27" s="104">
        <v>991.14132300000006</v>
      </c>
      <c r="I27" s="104">
        <f t="shared" si="6"/>
        <v>991.14132300000006</v>
      </c>
      <c r="J27" s="104">
        <f t="shared" si="6"/>
        <v>991.14132300000006</v>
      </c>
      <c r="K27" s="104">
        <f t="shared" si="7"/>
        <v>29.734239689999999</v>
      </c>
      <c r="L27" s="104">
        <f t="shared" si="5"/>
        <v>961.40708331000008</v>
      </c>
    </row>
    <row r="28" spans="1:12" ht="15.75">
      <c r="A28" s="107">
        <f t="shared" si="2"/>
        <v>25</v>
      </c>
      <c r="B28" s="106" t="s">
        <v>130</v>
      </c>
      <c r="C28" s="100">
        <v>4504</v>
      </c>
      <c r="D28" s="100">
        <v>0</v>
      </c>
      <c r="E28" s="100">
        <v>0</v>
      </c>
      <c r="F28" s="100">
        <f t="shared" si="3"/>
        <v>4504</v>
      </c>
      <c r="G28" s="102" t="s">
        <v>123</v>
      </c>
      <c r="H28" s="104">
        <v>1194.25</v>
      </c>
      <c r="I28" s="104">
        <f t="shared" si="6"/>
        <v>1194.25</v>
      </c>
      <c r="J28" s="104">
        <f t="shared" si="6"/>
        <v>1194.25</v>
      </c>
      <c r="K28" s="104">
        <f t="shared" si="7"/>
        <v>35.827500000000001</v>
      </c>
      <c r="L28" s="104">
        <f t="shared" si="5"/>
        <v>1158.4224999999999</v>
      </c>
    </row>
    <row r="29" spans="1:12" ht="30">
      <c r="A29" s="107">
        <f t="shared" si="2"/>
        <v>26</v>
      </c>
      <c r="B29" s="106" t="s">
        <v>136</v>
      </c>
      <c r="C29" s="100">
        <v>5768</v>
      </c>
      <c r="D29" s="100">
        <v>0</v>
      </c>
      <c r="E29" s="100">
        <v>0</v>
      </c>
      <c r="F29" s="100">
        <f t="shared" si="3"/>
        <v>5768</v>
      </c>
      <c r="G29" s="102" t="s">
        <v>124</v>
      </c>
      <c r="H29" s="104">
        <v>1360</v>
      </c>
      <c r="I29" s="104">
        <f t="shared" si="6"/>
        <v>1360</v>
      </c>
      <c r="J29" s="104">
        <f t="shared" si="6"/>
        <v>1360</v>
      </c>
      <c r="K29" s="104">
        <f t="shared" si="7"/>
        <v>40.799999999999997</v>
      </c>
      <c r="L29" s="104">
        <f t="shared" si="5"/>
        <v>1319.2</v>
      </c>
    </row>
    <row r="30" spans="1:12" ht="30">
      <c r="A30" s="107">
        <f t="shared" si="2"/>
        <v>27</v>
      </c>
      <c r="B30" s="106" t="s">
        <v>137</v>
      </c>
      <c r="C30" s="100">
        <v>5592</v>
      </c>
      <c r="D30" s="100">
        <v>0</v>
      </c>
      <c r="E30" s="100">
        <v>0</v>
      </c>
      <c r="F30" s="100">
        <f t="shared" si="3"/>
        <v>5592</v>
      </c>
      <c r="G30" s="102" t="s">
        <v>125</v>
      </c>
      <c r="H30" s="104">
        <v>1360</v>
      </c>
      <c r="I30" s="104">
        <f t="shared" si="6"/>
        <v>1360</v>
      </c>
      <c r="J30" s="104">
        <f t="shared" si="6"/>
        <v>1360</v>
      </c>
      <c r="K30" s="104">
        <f t="shared" si="7"/>
        <v>40.799999999999997</v>
      </c>
      <c r="L30" s="104">
        <f t="shared" si="5"/>
        <v>1319.2</v>
      </c>
    </row>
    <row r="31" spans="1:12" ht="30">
      <c r="A31" s="107">
        <f t="shared" si="2"/>
        <v>28</v>
      </c>
      <c r="B31" s="106" t="s">
        <v>138</v>
      </c>
      <c r="C31" s="100">
        <v>5243</v>
      </c>
      <c r="D31" s="100">
        <v>0</v>
      </c>
      <c r="E31" s="100">
        <v>0</v>
      </c>
      <c r="F31" s="100">
        <f t="shared" si="3"/>
        <v>5243</v>
      </c>
      <c r="G31" s="102" t="s">
        <v>126</v>
      </c>
      <c r="H31" s="104">
        <v>1189.3695869999999</v>
      </c>
      <c r="I31" s="104">
        <f t="shared" si="6"/>
        <v>1189.3695869999999</v>
      </c>
      <c r="J31" s="104">
        <f t="shared" si="6"/>
        <v>1189.3695869999999</v>
      </c>
      <c r="K31" s="104">
        <f t="shared" si="7"/>
        <v>35.681087609999999</v>
      </c>
      <c r="L31" s="104">
        <f t="shared" si="5"/>
        <v>1153.6884993899998</v>
      </c>
    </row>
    <row r="32" spans="1:12" ht="60">
      <c r="A32" s="107">
        <f t="shared" si="2"/>
        <v>29</v>
      </c>
      <c r="B32" s="106" t="s">
        <v>129</v>
      </c>
      <c r="C32" s="100">
        <v>4490</v>
      </c>
      <c r="D32" s="100">
        <v>0</v>
      </c>
      <c r="E32" s="100">
        <v>0</v>
      </c>
      <c r="F32" s="100">
        <f t="shared" si="3"/>
        <v>4490</v>
      </c>
      <c r="G32" s="102" t="s">
        <v>127</v>
      </c>
      <c r="H32" s="104">
        <v>1360</v>
      </c>
      <c r="I32" s="104">
        <f t="shared" si="6"/>
        <v>1360</v>
      </c>
      <c r="J32" s="104">
        <f t="shared" si="6"/>
        <v>1360</v>
      </c>
      <c r="K32" s="104">
        <f t="shared" si="7"/>
        <v>40.799999999999997</v>
      </c>
      <c r="L32" s="104">
        <f t="shared" si="5"/>
        <v>1319.2</v>
      </c>
    </row>
    <row r="33" spans="1:12" s="110" customFormat="1" ht="26.25" customHeight="1">
      <c r="A33" s="108" t="s">
        <v>58</v>
      </c>
      <c r="B33" s="108"/>
      <c r="C33" s="108"/>
      <c r="D33" s="108"/>
      <c r="E33" s="108"/>
      <c r="F33" s="108"/>
      <c r="G33" s="108"/>
      <c r="H33" s="109">
        <f>SUM(H4:H32)</f>
        <v>35795.863638000003</v>
      </c>
      <c r="I33" s="109">
        <f t="shared" ref="I33:L33" si="8">SUM(I4:I32)</f>
        <v>35164.234060000003</v>
      </c>
      <c r="J33" s="109">
        <f t="shared" si="8"/>
        <v>34709.463638000001</v>
      </c>
      <c r="K33" s="109">
        <f t="shared" si="8"/>
        <v>18331.946331139996</v>
      </c>
      <c r="L33" s="109">
        <f t="shared" si="8"/>
        <v>16299.787728860005</v>
      </c>
    </row>
    <row r="38" spans="1:12" s="111" customFormat="1" ht="26.25" customHeight="1">
      <c r="C38" s="112" t="s">
        <v>69</v>
      </c>
      <c r="D38" s="112"/>
      <c r="E38" s="112"/>
      <c r="F38" s="112"/>
      <c r="G38" s="112"/>
      <c r="H38" s="113"/>
      <c r="I38" s="114"/>
      <c r="J38" s="112" t="s">
        <v>71</v>
      </c>
      <c r="K38" s="112"/>
      <c r="L38" s="113"/>
    </row>
    <row r="39" spans="1:12" s="111" customFormat="1" ht="18.75">
      <c r="C39" s="114"/>
      <c r="D39" s="114"/>
      <c r="E39" s="115"/>
      <c r="F39" s="115"/>
      <c r="G39" s="115"/>
      <c r="H39" s="113"/>
      <c r="I39" s="115"/>
      <c r="J39" s="116"/>
      <c r="K39" s="116"/>
      <c r="L39" s="113"/>
    </row>
    <row r="40" spans="1:12" s="111" customFormat="1" ht="24.75" customHeight="1">
      <c r="C40" s="112" t="s">
        <v>70</v>
      </c>
      <c r="D40" s="112"/>
      <c r="E40" s="112"/>
      <c r="F40" s="112"/>
      <c r="G40" s="112"/>
      <c r="H40" s="113"/>
      <c r="I40" s="114"/>
      <c r="J40" s="112" t="s">
        <v>73</v>
      </c>
      <c r="K40" s="112"/>
      <c r="L40" s="113"/>
    </row>
  </sheetData>
  <mergeCells count="12">
    <mergeCell ref="C38:G38"/>
    <mergeCell ref="C40:G40"/>
    <mergeCell ref="J38:K38"/>
    <mergeCell ref="J40:K40"/>
    <mergeCell ref="A1:L1"/>
    <mergeCell ref="A33:G33"/>
    <mergeCell ref="A2:A3"/>
    <mergeCell ref="B2:B3"/>
    <mergeCell ref="C2:C3"/>
    <mergeCell ref="D2:F2"/>
    <mergeCell ref="G2:G3"/>
    <mergeCell ref="H2:L2"/>
  </mergeCells>
  <printOptions horizontalCentered="1"/>
  <pageMargins left="0.39370078740157483" right="0.39370078740157483" top="0.59055118110236227" bottom="0.39370078740157483" header="0.31496062992125984" footer="0.31496062992125984"/>
  <pageSetup paperSize="9" scale="55"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16-илова 1-жадвал</vt:lpstr>
      <vt:lpstr>16.1-илова</vt:lpstr>
      <vt:lpstr>16-илова 2-жадвал</vt:lpstr>
      <vt:lpstr>16.2-илова</vt:lpstr>
      <vt:lpstr>'16.2-илова'!Заголовки_для_печати</vt:lpstr>
      <vt:lpstr>'16-илова 1-жадвал'!Область_печати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Usmanov</dc:creator>
  <cp:lastModifiedBy>A007</cp:lastModifiedBy>
  <cp:lastPrinted>2024-10-08T12:47:41Z</cp:lastPrinted>
  <dcterms:created xsi:type="dcterms:W3CDTF">2022-01-19T11:06:14Z</dcterms:created>
  <dcterms:modified xsi:type="dcterms:W3CDTF">2024-10-08T12:47:41Z</dcterms:modified>
</cp:coreProperties>
</file>